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activeTab="2"/>
  </bookViews>
  <sheets>
    <sheet name="liste" sheetId="3" r:id="rId1"/>
    <sheet name="formation professionnelle" sheetId="2" r:id="rId2"/>
    <sheet name="graphe" sheetId="4" r:id="rId3"/>
  </sheets>
  <definedNames>
    <definedName name="_xlnm.Print_Area" localSheetId="1">'formation professionnelle'!$A$1:$N$612</definedName>
    <definedName name="_xlnm.Print_Area" localSheetId="2">graphe!$A$1:$K$18</definedName>
    <definedName name="_xlnm.Print_Area" localSheetId="0">liste!$A$1:$H$88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<sst xmlns="http://schemas.openxmlformats.org/spreadsheetml/2006/main" count="4996" uniqueCount="368">
  <si>
    <t xml:space="preserve">الـتـكــويـــن الـــمــــهــــنــــي </t>
  </si>
  <si>
    <t xml:space="preserve">  FORMATION PROFESSIONNELLE</t>
  </si>
  <si>
    <t>LISTE DES TABLEAUX  :</t>
  </si>
  <si>
    <t>لائحة الجداول</t>
  </si>
  <si>
    <t xml:space="preserve"> عدد المتدربين حسب المستوى بالجهة (عمومي وخصوصي) 2019-2020</t>
  </si>
  <si>
    <t>جدول 1 :</t>
  </si>
  <si>
    <t>Tableau 1</t>
  </si>
  <si>
    <t>EFFECTIF DES STAGAIRES SELON LE NIVEAU DANS LA REGION (PUBLIC ET PRIVE) 2019-2020</t>
  </si>
  <si>
    <t>عدد المتدربين حسب المستوى والعمالة او الإقليم (عمومي وخصوصي) 2019-2020</t>
  </si>
  <si>
    <t xml:space="preserve">جدول 2 : </t>
  </si>
  <si>
    <t>Tableau 2</t>
  </si>
  <si>
    <t>EFFECTIF DES STAGAIRES PAR NIVEAU ET PAR PREFECTURE OU PROVINCE (PUBLIC ET PRIVE) 2019-2020</t>
  </si>
  <si>
    <t>المسجلون حسب الشعب المستوى الجنس بالرباط  القطاع العام 2019-2020</t>
  </si>
  <si>
    <t xml:space="preserve">جدول 3 : </t>
  </si>
  <si>
    <t xml:space="preserve">Tableau 3 : </t>
  </si>
  <si>
    <t xml:space="preserve"> INSCRITS SELON LES BRANCHES D'ACTIVITE LE NIVEAU LE SEXE A RABAT  SECTEUR PUBLIC 2019-2020</t>
  </si>
  <si>
    <t>المسجلون حسب الشعب المستوى الجنس بسلا  القطاع العام 2019-2020</t>
  </si>
  <si>
    <t xml:space="preserve">جدول  4 : </t>
  </si>
  <si>
    <t>Tableau 4 :</t>
  </si>
  <si>
    <t xml:space="preserve"> INSCRITS SELON LES BRANCHES D'ACTIVITE LE NIVEAU LE SEXE A SALE  SECTEUR PUBLIC  2019-2020 </t>
  </si>
  <si>
    <t>المسجلون حسب الشعب المستوى الجنس بعمالة الصخيرات تمارة  القطاع العام 2019-2020</t>
  </si>
  <si>
    <t xml:space="preserve">جدول 5 : </t>
  </si>
  <si>
    <t>Tableau 5 :</t>
  </si>
  <si>
    <t xml:space="preserve"> INSCRITS SELON LES BRANCHES D'ACTIVITE LE NIVEAU LE SEXE A SKHIRATE-TEMARA  SECTEUR PUBLIC 2019-2020</t>
  </si>
  <si>
    <t>المسجلون حسب الشعب المستوى الجنس بالخميسات القطاع العام 2019-2020</t>
  </si>
  <si>
    <t>جدول 6 :</t>
  </si>
  <si>
    <t>Tableau 6 :</t>
  </si>
  <si>
    <t xml:space="preserve"> INSCRITS SELON LES BRANCHES D'ACTIVITE LE NIVEAU LE SEXE A KHEMISSET  SECTEUR PUBLIC  2019-2020</t>
  </si>
  <si>
    <t>المسجلون بالتكوين الإشهادي حسب الشعب المستوى الجنس بالقنيطرة  القطاع العام  2018-2019</t>
  </si>
  <si>
    <t>جدول 7 :</t>
  </si>
  <si>
    <t>Tableau7 :</t>
  </si>
  <si>
    <t xml:space="preserve">  INSCRITS  EN FORMATION DPLOMANTE SELON LES BRANCHES D'ACTIVITE LE NIVEAU LE SEXE A KENITRA  SECTEUR PUBLIC 2018-2019</t>
  </si>
  <si>
    <t>المسجلون بالتكوين الإشهادي حسب الشعب المستوى الجنس بسيدي قاسم  القطاع العام 2018-2019</t>
  </si>
  <si>
    <t>جدول 8 :</t>
  </si>
  <si>
    <t>Tableau 8 :</t>
  </si>
  <si>
    <t xml:space="preserve">  INSCRITS  EN FORMATION DPLOMANTE SELON LES BRANCHES D'ACTIVITE LE NIVEAU LE SEXE A SIDI KACEM  SECTEUR PUBLIC 2018-2019</t>
  </si>
  <si>
    <t>المسجلون بالتكوين الإشهادي حسب الشعب المستوى الجنس بسيدي سليمان  القطاع العام 2018-2019</t>
  </si>
  <si>
    <t>جدول 9 :</t>
  </si>
  <si>
    <t>Tableau 9 :</t>
  </si>
  <si>
    <t xml:space="preserve">  INSCRITS  EN FORMATION DPLOMANTE SELON LES BRANCHES D'ACTIVITE LE NIVEAU LE SEXE A SIDI SLIMANE  SECTEUR PUBLIC 2018-2019</t>
  </si>
  <si>
    <t xml:space="preserve">المسجلون حسب الشعب والمستوى و الجنس بالجهة ، 2017-2018 القطاع العام </t>
  </si>
  <si>
    <t>جدول 10 :</t>
  </si>
  <si>
    <t>Tableau 10 :</t>
  </si>
  <si>
    <t xml:space="preserve"> INSCRITS  EN FORMATION DIPLOMANTE SELON LES BRANCHES D'ACTIVITE LE NIVEAU LE SEXE DANS LA REGION  SECTEUR PUBLIC 2019-2020</t>
  </si>
  <si>
    <t xml:space="preserve">المسجلون بالتكوين الإشهادي حسب القطاعات المكونة المستوى الجنس والعمالة او الإقليم القطاع العام 2019-2020  </t>
  </si>
  <si>
    <t xml:space="preserve">جدول 11 : </t>
  </si>
  <si>
    <t>Tableau11 :</t>
  </si>
  <si>
    <t xml:space="preserve"> INSCRITS SELON LES DEPARTEMENTS FORMATEURS LE NIVEAU LE SEXE ET PAR PREFECTURE OU PROVINCE SECTEUR PUBLIC 2019-2020</t>
  </si>
  <si>
    <t xml:space="preserve">المسجلون بالتكوين الإشهادي حسب القطاعات المكونة المستوى الجنس والعمالة او الإقليم  القطاع العام 2019-2020  - تتمة- </t>
  </si>
  <si>
    <t>جدول 12 :</t>
  </si>
  <si>
    <t>Tableau 12 :</t>
  </si>
  <si>
    <t>INSCRITS EN FORMATION DPLOMANTE SELON LES DEPARTEMENTS FORMATEURS LE NIVEAU LE SEXE ET PAR PREFECTURE OU PROVINCE  SECTEUR PUBLIC  2019-2020- SUITE</t>
  </si>
  <si>
    <t>المتخرجون حسب الشعب المستوى الجنس بالرباط  القطاع العام 2019-2020</t>
  </si>
  <si>
    <t>جدول 13 :</t>
  </si>
  <si>
    <t>Tableau 13 :</t>
  </si>
  <si>
    <t xml:space="preserve">   LAUREATS SELON LES BRANCHES D'ACTIVITE LE NIVEAU LE SEXE A RABAT  SECTEUR PUBLIC 2019-2020</t>
  </si>
  <si>
    <t>المتخرجون حسب الشعب المستوى الجنس بسلا  القطاع العام 2019-2020</t>
  </si>
  <si>
    <t>جدول 14 :</t>
  </si>
  <si>
    <t>Tableau 14 :</t>
  </si>
  <si>
    <t xml:space="preserve">  LAUREATS SELON LES BRANCHES D'ACTIVITE LE NIVEAU LE SEXE A SALE SECTEUR PUBLIC 2019-2020 </t>
  </si>
  <si>
    <t>المتخرجون حسب الشعب المستوى الجنس بالصخيرات تمارة  القطاع العام 2019-2020</t>
  </si>
  <si>
    <t>جدول 15 :</t>
  </si>
  <si>
    <t>Tableau 15 :</t>
  </si>
  <si>
    <t xml:space="preserve"> LAUREATS SELON LES BRANCHES D'ACTIVITE LE NIVEAU LE SEXE SKHIRATE-TEMARA  SECTEUR PUBLIC 2019-2020</t>
  </si>
  <si>
    <t>المتخرجون حسب الشعب المستوى الجنس بالخميسات القطاع العام 2019-2020</t>
  </si>
  <si>
    <t>جدول 16 :</t>
  </si>
  <si>
    <t>Tableau 16 :</t>
  </si>
  <si>
    <t xml:space="preserve">    LAUREATS SELON LES BRANCHES D'ACTIVITE LE NIVEAU LE SEXE A KHEMISSET SECTEUR PUBLIC 2019-2020</t>
  </si>
  <si>
    <t xml:space="preserve">المتخرجون بالتكوين الإشهادي حسب الشعب المستوى الجنس بالقنيطرة  القطاع العام 2018-2019   </t>
  </si>
  <si>
    <t>جدول 17 :</t>
  </si>
  <si>
    <t>Tableau 17 :</t>
  </si>
  <si>
    <t xml:space="preserve">   LAUREATS  EN FORMATION DPLOMANTE SELON LES BRANCHES D'ACTIVITE LE NIVEAU LE SEXE A KENITRA  SECTEUR PUBLIC  2018-2019</t>
  </si>
  <si>
    <t xml:space="preserve">المتخرجون بالتكوين الإشهادي حسب الشعب المستوى الجنس بسيدي قاسم القطاع العام 2018-2019 </t>
  </si>
  <si>
    <t>جدول 18 :</t>
  </si>
  <si>
    <t>Tableau 18 :</t>
  </si>
  <si>
    <t xml:space="preserve">   LAUREATS EN FORMATION DPLOMANTE SELON LES BRANCHES D'ACTIVITE LE NIVEAU LE SEXE A SIDI KACEM  SECTEUR PUBLIC  2018-2019</t>
  </si>
  <si>
    <t>المتخرجون بالتكوين الإشهادي حسب الشعب المستوى الجنس بسيدي سليمان  القطاع العام  2018-2019</t>
  </si>
  <si>
    <t>جدول 19 :</t>
  </si>
  <si>
    <t>Tableau 19 :</t>
  </si>
  <si>
    <t xml:space="preserve"> LAUREATS  EN FORMATION DPLOMANTESELON LES BRANCHES D'ACTIVITE LE NIVEAU LE SEXE A SIDI SLIMANE  SECTEUR PUBLIC  2018-2019 </t>
  </si>
  <si>
    <t>المتخرجون حسب الشعب المستوى الجنس بالجهة  القطاع العام 2019-2020</t>
  </si>
  <si>
    <t xml:space="preserve">جدول 20 : </t>
  </si>
  <si>
    <t>Tableau20 :</t>
  </si>
  <si>
    <t xml:space="preserve">   LAUREATS SELON LES BRANCHES D'ACTIVITE LE NIVEAU LE SEXE DANS LA REGION  SECTEUR PUBLIC 2019-2020</t>
  </si>
  <si>
    <t>المتخرجون بالتكوين الإشهادي حسب الشعب المستوى الجنس بالرباط  القطاع الخاص 2018-2019</t>
  </si>
  <si>
    <t xml:space="preserve">جدول 21 : </t>
  </si>
  <si>
    <t xml:space="preserve">Tableau 21: </t>
  </si>
  <si>
    <t xml:space="preserve"> LAUREATS EN FORMATION DPLOMANTE SELON LES BRANCHES D'ACTIVITE LE NIVEAU LE SEXE A SALE  SECTEUR PRIVE  -2018-2019</t>
  </si>
  <si>
    <t>المتخرجون بالتكوين الإشهادي حسب الشعب المستوى الجنس بسلا  القطاع الخاص 2018-2019</t>
  </si>
  <si>
    <t xml:space="preserve">جدول 22 : </t>
  </si>
  <si>
    <t xml:space="preserve">Tableau22 : </t>
  </si>
  <si>
    <t xml:space="preserve"> LAUREATS EN FORMATION DPLOMANTE SELON LES BRANCHES D'ACTIVITE LE NIVEAU LE SEXE A SALE  SECTEUR PRIVE  2018-2019</t>
  </si>
  <si>
    <t>المتخرجون بالتكوين الإشهادي حسب الشعب المستوى الجنس بالصخيرات تمارة  القطاع الخاص 2018-2019</t>
  </si>
  <si>
    <t xml:space="preserve">جدول 23 :  </t>
  </si>
  <si>
    <t>Tableau 23 :</t>
  </si>
  <si>
    <t xml:space="preserve">  LAUREATS EN FORMATION DPLOMANTE SELON LES BRANCHES D'ACTIVITE LE NIVEAU LE SEXE SKHIRATE-TEMARA,SECTEUR PRIVE 2018-2019</t>
  </si>
  <si>
    <t>المتخرجون بالتكوين الإشهادي حسب الشعب المستوى الجنس بالخميسات  القطاع الخاص 2018-2019</t>
  </si>
  <si>
    <t xml:space="preserve">جدول 24 : </t>
  </si>
  <si>
    <t>Tableau24:</t>
  </si>
  <si>
    <t xml:space="preserve">  LAUREATS  EN FORMATION DPLOMANTESELON LES BRANCHES D'ACTIVITE LE NIVEAU LE SEXE A KHEMISSET SECTEUR PRIVE 2018-2019</t>
  </si>
  <si>
    <t>المتخرجون بالتكوين الإشهادي حسب الشعب المستوى الجنس بالقنيطرة  القطاع الخاص 2018-2019</t>
  </si>
  <si>
    <t xml:space="preserve">جدول 25 : </t>
  </si>
  <si>
    <t>Tableau 25 :</t>
  </si>
  <si>
    <t xml:space="preserve">  LAUREATS EN FORMATION DPLOMANTE  SELON LES BRANCHES D'ACTIVITE LE NIVEAU LE SEXE A RABAT SECTEUR PRIVE  2018-2019 </t>
  </si>
  <si>
    <t>المتخرجون بالتكوين الإشهادي حسب الشعب المستوى الجنس بسدي قاسم القطاع الخاص 2018-2019</t>
  </si>
  <si>
    <t xml:space="preserve">جدول 26 : </t>
  </si>
  <si>
    <t>Tableau26:</t>
  </si>
  <si>
    <t xml:space="preserve">LAUREATS EN FORMATION DPLOMANTE SELON LES BRANCHES D'ACTIVITE LE NIVEAU LE SEXE A RABAT SECTEUR PRIVE 2018-2019 </t>
  </si>
  <si>
    <t xml:space="preserve">المتخرجون بالتكوين الإشهادي حسب الشعب المستوى الجنس بسيدي سليمان القطاع الخاص 2018-2019 </t>
  </si>
  <si>
    <t xml:space="preserve">جدول 27 : </t>
  </si>
  <si>
    <t>Tableau27:</t>
  </si>
  <si>
    <t xml:space="preserve"> LAUREATS EN FORMATION DPLOMANTE SELON LES BRANCHES D'ACTIVITE LE NIVEAU LE SEXE A RABAT SECTEUR PRIVE  2018-2019 </t>
  </si>
  <si>
    <t xml:space="preserve">المتخرجون بالتكوين الإشهادي حسب الشعب المستوى الجنس بالجهة القطاع الخاص 2018-2019 </t>
  </si>
  <si>
    <t xml:space="preserve">جدول 28 : </t>
  </si>
  <si>
    <t>Tableau 28:</t>
  </si>
  <si>
    <t xml:space="preserve"> LAUREATS EN FORMATION DPLOMANTE SELON LES BRANCHES D'ACTIVITE LE NIVEAU LE SEXE A RABAT SECTEUR PRIVE  2018-2019</t>
  </si>
  <si>
    <t>Tableau 1 :</t>
  </si>
  <si>
    <t xml:space="preserve">EFFECTIF DES STAGAIRES SELON LE NIVEAU DANS LA REGION (PUBLIC ET PRIVE) 2019-2020                 </t>
  </si>
  <si>
    <t xml:space="preserve">جدول 1 : </t>
  </si>
  <si>
    <t>التقني المتخصص</t>
  </si>
  <si>
    <t>التقني</t>
  </si>
  <si>
    <t>التأهيل</t>
  </si>
  <si>
    <t xml:space="preserve">التخصص    </t>
  </si>
  <si>
    <t>ش التدرج</t>
  </si>
  <si>
    <t>Tech. Spécialisé</t>
  </si>
  <si>
    <t>Technicien</t>
  </si>
  <si>
    <t>Qualification</t>
  </si>
  <si>
    <t>Spécialisation</t>
  </si>
  <si>
    <t>Certificat d'apprentissage</t>
  </si>
  <si>
    <t>المجموع</t>
  </si>
  <si>
    <t>الخاص</t>
  </si>
  <si>
    <t xml:space="preserve">  Total</t>
  </si>
  <si>
    <t xml:space="preserve">  Privé</t>
  </si>
  <si>
    <t>TOTAL REGION</t>
  </si>
  <si>
    <t>مجموع الجهة</t>
  </si>
  <si>
    <t>Source: Délégation Régionale de la Formation Professionnelle</t>
  </si>
  <si>
    <t>المصدر: المندوبية الجهوية للتكوين المهني</t>
  </si>
  <si>
    <t>Tableau 2 :</t>
  </si>
  <si>
    <t xml:space="preserve">EFFECTIF DES STAGAIRES PAR NIVEAU ET PAR PREFECTURE OU PROVINCE (PUBLIC ET PRIVE) 2019-2020                     </t>
  </si>
  <si>
    <t>Prefecture/ province</t>
  </si>
  <si>
    <t>العمالة/ الإقليم</t>
  </si>
  <si>
    <t>Tech Spécialisé</t>
  </si>
  <si>
    <t>Rabat</t>
  </si>
  <si>
    <t>-</t>
  </si>
  <si>
    <t>الرباط</t>
  </si>
  <si>
    <t>Salé</t>
  </si>
  <si>
    <t>سـلا</t>
  </si>
  <si>
    <t>Skhirate-Témara</t>
  </si>
  <si>
    <t>الصخيرات ــ تمارة</t>
  </si>
  <si>
    <t>Khémisset</t>
  </si>
  <si>
    <t>الخميسات</t>
  </si>
  <si>
    <t>Kénitra</t>
  </si>
  <si>
    <t>القنيطرة</t>
  </si>
  <si>
    <t>Sidi Kacem</t>
  </si>
  <si>
    <t>سيدي قاسم</t>
  </si>
  <si>
    <t>Sidi Slimane</t>
  </si>
  <si>
    <t>سيدي سليمان</t>
  </si>
  <si>
    <t xml:space="preserve">Total </t>
  </si>
  <si>
    <t>Tableau 3 :</t>
  </si>
  <si>
    <t>branche d'activité</t>
  </si>
  <si>
    <t>نوع النشاط</t>
  </si>
  <si>
    <t>الإناث</t>
  </si>
  <si>
    <t xml:space="preserve"> Dt Féminin</t>
  </si>
  <si>
    <t>Administration Gestion et Commerce</t>
  </si>
  <si>
    <t>الإدارة والتسيير والتجارة</t>
  </si>
  <si>
    <t>Artisanat</t>
  </si>
  <si>
    <t>الصناعة التقليدية</t>
  </si>
  <si>
    <t>Assistance aux ménages</t>
  </si>
  <si>
    <t>المساعدة الإجتماعية</t>
  </si>
  <si>
    <t>Audio Visuel et Cinéma et Arts Graphiques</t>
  </si>
  <si>
    <t>السمعي البصرية الفنوغرافي</t>
  </si>
  <si>
    <t>BTP</t>
  </si>
  <si>
    <t>البناء و الاشغال العمومية</t>
  </si>
  <si>
    <t>Coiffure Esthétique</t>
  </si>
  <si>
    <t>الحلاقة والتجميل</t>
  </si>
  <si>
    <t>Hôtellerie et Tourisme</t>
  </si>
  <si>
    <t>السياحة والفنادق</t>
  </si>
  <si>
    <t>IMME</t>
  </si>
  <si>
    <t>الصناعة الميكانيكية والعدانة</t>
  </si>
  <si>
    <t>Paramédicale et Santé</t>
  </si>
  <si>
    <t>الصحة والشبه الصحي</t>
  </si>
  <si>
    <t>Sport Equestre</t>
  </si>
  <si>
    <t>رياضة ركوب الخيل</t>
  </si>
  <si>
    <t>Textile Habillement cuir</t>
  </si>
  <si>
    <t>النسيج والملابس الجاهزة والجلد</t>
  </si>
  <si>
    <t>Transpotr et Logistique</t>
  </si>
  <si>
    <t>النقل و اللوجستيك</t>
  </si>
  <si>
    <t>Tic</t>
  </si>
  <si>
    <t>تقنيات الإعلاميات والتواصل</t>
  </si>
  <si>
    <t>Agroalimentaire</t>
  </si>
  <si>
    <t>الصناعات الغذائية</t>
  </si>
  <si>
    <t>Jardinnage</t>
  </si>
  <si>
    <t>البستنة</t>
  </si>
  <si>
    <t>service</t>
  </si>
  <si>
    <t>الخدمات</t>
  </si>
  <si>
    <t>Métiers de l'automobile</t>
  </si>
  <si>
    <t>مهن السيارات</t>
  </si>
  <si>
    <t>Total</t>
  </si>
  <si>
    <t xml:space="preserve">جدول 4 : </t>
  </si>
  <si>
    <t>Agriculture</t>
  </si>
  <si>
    <t>الفلاحة</t>
  </si>
  <si>
    <t>Métiers de l'Automobile</t>
  </si>
  <si>
    <t>Tableau 5:</t>
  </si>
  <si>
    <t xml:space="preserve">جدول 5: </t>
  </si>
  <si>
    <t xml:space="preserve">جدول 6 : </t>
  </si>
  <si>
    <t>Froid et climatisation</t>
  </si>
  <si>
    <t>التبريد والتكييف</t>
  </si>
  <si>
    <t>Tableau 7 :</t>
  </si>
  <si>
    <t xml:space="preserve">جدول 7 : </t>
  </si>
  <si>
    <t>Automobile</t>
  </si>
  <si>
    <t>Chimie et Plasturgie et Mine</t>
  </si>
  <si>
    <t>الكيمياء والبلاستيك والمناجم</t>
  </si>
  <si>
    <t xml:space="preserve">جدول 8 : </t>
  </si>
  <si>
    <t xml:space="preserve">جدول 9 : </t>
  </si>
  <si>
    <t xml:space="preserve"> </t>
  </si>
  <si>
    <t xml:space="preserve">جدول 10 : </t>
  </si>
  <si>
    <t>Tableau 11 :</t>
  </si>
  <si>
    <t xml:space="preserve">جدول 11   : </t>
  </si>
  <si>
    <t>Départements</t>
  </si>
  <si>
    <t>القطاعات</t>
  </si>
  <si>
    <t>Entraide Nationale</t>
  </si>
  <si>
    <t>التعاون الوطني</t>
  </si>
  <si>
    <t>Jeunesse et sport</t>
  </si>
  <si>
    <t>الشباب والرياضة</t>
  </si>
  <si>
    <t>OFPPT</t>
  </si>
  <si>
    <t>مكتب التكوين المهني وإنعاش الشغل</t>
  </si>
  <si>
    <t>Tourisme</t>
  </si>
  <si>
    <t>السياحة</t>
  </si>
  <si>
    <t>Santé</t>
  </si>
  <si>
    <t>الصحة</t>
  </si>
  <si>
    <t>سلا</t>
  </si>
  <si>
    <t>تمارة</t>
  </si>
  <si>
    <t xml:space="preserve">جدول 12    : </t>
  </si>
  <si>
    <t>Chambre de commerce et de l'industrie</t>
  </si>
  <si>
    <t>غرفة التجارة والصناعة والخدمات</t>
  </si>
  <si>
    <t>Gestion deleguee</t>
  </si>
  <si>
    <t>معهد  التدبير المفوض</t>
  </si>
  <si>
    <t>سبدي قاسم</t>
  </si>
  <si>
    <t>AREF</t>
  </si>
  <si>
    <t>الأكاديمية  الجهوية للتربية والتكوين</t>
  </si>
  <si>
    <t>Total Région</t>
  </si>
  <si>
    <t>Gestion déléguée</t>
  </si>
  <si>
    <t xml:space="preserve">جدول 13 : </t>
  </si>
  <si>
    <t>artisanat</t>
  </si>
  <si>
    <t>assistance aux ménages</t>
  </si>
  <si>
    <t>Audio visual et communication</t>
  </si>
  <si>
    <t>السمعي البصري و الفنوغرافي</t>
  </si>
  <si>
    <t>البناء والأشغال العمومية</t>
  </si>
  <si>
    <t>Coiffure esthétique</t>
  </si>
  <si>
    <t>Tourisme Hôtellerie</t>
  </si>
  <si>
    <t>Equitation</t>
  </si>
  <si>
    <t>Paramédical</t>
  </si>
  <si>
    <t>Textil Habillement Cuir</t>
  </si>
  <si>
    <t>النسيج والملابس الجاهزة</t>
  </si>
  <si>
    <t>NTIC</t>
  </si>
  <si>
    <t xml:space="preserve">Transpotr et logistique </t>
  </si>
  <si>
    <t>النقل و اللوجيستيك</t>
  </si>
  <si>
    <t>Art Graphique</t>
  </si>
  <si>
    <t>فن الرسم</t>
  </si>
  <si>
    <t xml:space="preserve">جدول 14    : </t>
  </si>
  <si>
    <t>Audio Visuel et Communication</t>
  </si>
  <si>
    <t>السمعي البصري و الإتصال</t>
  </si>
  <si>
    <t>Industrie Agroalimentaire</t>
  </si>
  <si>
    <t>الصناعة الغذائية</t>
  </si>
  <si>
    <t>Transport et Logistique</t>
  </si>
  <si>
    <t>النقل واللوجيستيك</t>
  </si>
  <si>
    <t>Aéronautique</t>
  </si>
  <si>
    <t>مهن الطائرات</t>
  </si>
  <si>
    <t>Eaux et Forêts</t>
  </si>
  <si>
    <t>المياه والغابات</t>
  </si>
  <si>
    <t xml:space="preserve">جدول 15 : </t>
  </si>
  <si>
    <t>الصناعة الغدائية</t>
  </si>
  <si>
    <t xml:space="preserve">جدول  16   : </t>
  </si>
  <si>
    <t xml:space="preserve">جدول 17 : </t>
  </si>
  <si>
    <t>Arts Graphiques</t>
  </si>
  <si>
    <t>مساعدة الأسر</t>
  </si>
  <si>
    <t>Coiffure et esthetique</t>
  </si>
  <si>
    <t>Services</t>
  </si>
  <si>
    <t>النقل والوجيستيك</t>
  </si>
  <si>
    <t xml:space="preserve">جدول 18: </t>
  </si>
  <si>
    <t xml:space="preserve">جدول 19 : </t>
  </si>
  <si>
    <t>Batiment et Travaux Publics</t>
  </si>
  <si>
    <t>السيارات</t>
  </si>
  <si>
    <t>Tableau 20 :</t>
  </si>
  <si>
    <t>فن الكرافيك</t>
  </si>
  <si>
    <t>Froid et Génie Thermique</t>
  </si>
  <si>
    <t>هندسة التكييف والتبريد</t>
  </si>
  <si>
    <t>الشبه-الصحي</t>
  </si>
  <si>
    <t>Meties de l'automobile</t>
  </si>
  <si>
    <t>الصناعات الغدائية</t>
  </si>
  <si>
    <t>Eau et foret</t>
  </si>
  <si>
    <t>الطائرات</t>
  </si>
  <si>
    <t>ركوب الخيل</t>
  </si>
  <si>
    <t>services</t>
  </si>
  <si>
    <t>Total région</t>
  </si>
  <si>
    <t>المجموع بالجهة</t>
  </si>
  <si>
    <t>Tableau 21 :</t>
  </si>
  <si>
    <t xml:space="preserve">جدول  21     : </t>
  </si>
  <si>
    <t>Audio Visuel et Cinéma</t>
  </si>
  <si>
    <t>مهن السينما والسمعي البصري</t>
  </si>
  <si>
    <t xml:space="preserve">Textile, Habillement </t>
  </si>
  <si>
    <t>TIC</t>
  </si>
  <si>
    <t xml:space="preserve">transport et logistique   </t>
  </si>
  <si>
    <t>TOTAL</t>
  </si>
  <si>
    <t>Tableau 22 :</t>
  </si>
  <si>
    <t xml:space="preserve">جدول  22     : </t>
  </si>
  <si>
    <t>Metier de Cirque</t>
  </si>
  <si>
    <t>مهن السيرك</t>
  </si>
  <si>
    <t xml:space="preserve">جدول 23      : </t>
  </si>
  <si>
    <t>Tableau 24 :</t>
  </si>
  <si>
    <t xml:space="preserve">جدول 24     : </t>
  </si>
  <si>
    <t>Tableau 25:</t>
  </si>
  <si>
    <t xml:space="preserve">جدول 25     : </t>
  </si>
  <si>
    <t>Audio Visuel et Arts Graphiques</t>
  </si>
  <si>
    <t>Paramédical et Santé</t>
  </si>
  <si>
    <t>Textile Habillement et Cuir</t>
  </si>
  <si>
    <t>النسيج والملابس والجلد</t>
  </si>
  <si>
    <t>الميكانيك والمعادن والكهرباء</t>
  </si>
  <si>
    <t>Tableau 26 :</t>
  </si>
  <si>
    <t xml:space="preserve">جدول 26    : </t>
  </si>
  <si>
    <t>Textile Habillement</t>
  </si>
  <si>
    <t>Tableau 27 :</t>
  </si>
  <si>
    <t xml:space="preserve">جدول 27     : </t>
  </si>
  <si>
    <t>Tableau 28 :</t>
  </si>
  <si>
    <t xml:space="preserve">جدول 28     : </t>
  </si>
  <si>
    <t>Transformation des Viandes</t>
  </si>
  <si>
    <t>Transport et logistique</t>
  </si>
  <si>
    <t>Tableau28 :</t>
  </si>
  <si>
    <t>جدول 28:</t>
  </si>
  <si>
    <t>التخصص</t>
  </si>
  <si>
    <t>T,Spécialisé</t>
  </si>
  <si>
    <t xml:space="preserve"> الإناث</t>
  </si>
  <si>
    <t xml:space="preserve">Dt Féminin </t>
  </si>
  <si>
    <t>Dt Féminin</t>
  </si>
  <si>
    <t>السمعي البصري والفنوغرافي</t>
  </si>
  <si>
    <t>transport</t>
  </si>
  <si>
    <t>النقل واللوجستيك</t>
  </si>
  <si>
    <t>Tableau29 :</t>
  </si>
  <si>
    <t>جدول 29:</t>
  </si>
  <si>
    <t>Métiers du Cirque</t>
  </si>
  <si>
    <t>Tableau30 :</t>
  </si>
  <si>
    <t>جدول 30:</t>
  </si>
  <si>
    <t>Tableau31 :</t>
  </si>
  <si>
    <t>جدول 31:</t>
  </si>
  <si>
    <t>Tableau32 :</t>
  </si>
  <si>
    <t xml:space="preserve">جدول 32    : </t>
  </si>
  <si>
    <t>Tableau 33:</t>
  </si>
  <si>
    <t xml:space="preserve">جدول33     : </t>
  </si>
  <si>
    <t>Tableau 34:</t>
  </si>
  <si>
    <t xml:space="preserve">جدول 34     : </t>
  </si>
  <si>
    <t>Tableau 35 :</t>
  </si>
  <si>
    <t>جدول 35:</t>
  </si>
  <si>
    <t>(*) الإناث</t>
  </si>
  <si>
    <t>Dt Féminin (*)</t>
  </si>
  <si>
    <t>Métiers du cirque</t>
  </si>
  <si>
    <t>عدد المتدربين حسب المستوى والعمالة أو الإقليم، 2018-2019</t>
  </si>
  <si>
    <t xml:space="preserve">EFFECTIF DES STAGIAIRES PAR NIVEAU ET PAR PREFECTURE OU PROVINCE, 2018-2019
</t>
  </si>
  <si>
    <t>2017-2018</t>
  </si>
  <si>
    <t>الرباط 
Rabat</t>
  </si>
  <si>
    <t>سلا 
 Salé</t>
  </si>
  <si>
    <t>الصخيرات-تمارة 
Skhirate-Témara</t>
  </si>
  <si>
    <t>الخميسات
Khémisset</t>
  </si>
  <si>
    <t>القنيطرة
kénitra</t>
  </si>
  <si>
    <t>سيدي قاسم
Sidi kacem</t>
  </si>
  <si>
    <t>سيدي سلسمان
Sidi slimane</t>
  </si>
  <si>
    <t>Prefecture/provin</t>
  </si>
  <si>
    <t>البكالوريا المهنية</t>
  </si>
  <si>
    <t>Bac Professionnelle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</si>
</sst>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176" formatCode="_-* #,##0.00\ _€_-;\-* #,##0.00\ _€_-;_-* &quot;-&quot;??\ _€_-;_-@_-"/>
    <numFmt numFmtId="177" formatCode="_-&quot;€&quot;* #,##0.00_-;\-&quot;€&quot;* #,##0.00_-;_-&quot;€&quot;* \-??_-;_-@_-"/>
    <numFmt numFmtId="178" formatCode="_-&quot;€&quot;* #,##0_-;\-&quot;€&quot;* #,##0_-;_-&quot;€&quot;* \-_-;_-@_-"/>
    <numFmt numFmtId="179" formatCode="General_)"/>
    <numFmt numFmtId="180" formatCode="#,##0;[Red]#,##0"/>
    <numFmt numFmtId="181" formatCode="_-* #,##0\ _€_-;\-* #,##0\ _€_-;_-* &quot;-&quot;??\ _€_-;_-@_-"/>
  </numFmts>
  <fonts count="51">
    <font>
      <sz val="10"/>
      <name val="Arial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0"/>
      <name val="Calibri"/>
      <charset val="134"/>
    </font>
    <font>
      <b/>
      <sz val="12"/>
      <color theme="1"/>
      <name val="Times New Roman"/>
      <charset val="134"/>
    </font>
    <font>
      <b/>
      <sz val="1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Arial"/>
      <charset val="134"/>
    </font>
    <font>
      <b/>
      <sz val="14"/>
      <name val="Times New Roman"/>
      <charset val="134"/>
    </font>
    <font>
      <b/>
      <sz val="12"/>
      <name val="Courier"/>
      <charset val="134"/>
    </font>
    <font>
      <sz val="14"/>
      <name val="Times New Roman"/>
      <charset val="134"/>
    </font>
    <font>
      <sz val="14"/>
      <name val="Arial"/>
      <charset val="134"/>
    </font>
    <font>
      <sz val="10"/>
      <name val="Times New Roman"/>
      <charset val="134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B050"/>
      <name val="Times New Roman"/>
      <charset val="134"/>
    </font>
    <font>
      <b/>
      <u/>
      <sz val="12"/>
      <color theme="9" tint="-0.249977111117893"/>
      <name val="Times New Roman"/>
      <charset val="134"/>
    </font>
    <font>
      <b/>
      <sz val="12"/>
      <color theme="9" tint="-0.249977111117893"/>
      <name val="Times New Roman"/>
      <charset val="134"/>
    </font>
    <font>
      <b/>
      <u/>
      <sz val="14"/>
      <color theme="9" tint="-0.249977111117893"/>
      <name val="Times New Roman"/>
      <charset val="134"/>
    </font>
    <font>
      <b/>
      <sz val="14"/>
      <color theme="9" tint="-0.249977111117893"/>
      <name val="Times New Roman"/>
      <charset val="134"/>
    </font>
    <font>
      <sz val="14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sz val="10"/>
      <color theme="4" tint="0.399975585192419"/>
      <name val="Arial"/>
      <charset val="134"/>
    </font>
    <font>
      <b/>
      <sz val="16"/>
      <color theme="6" tint="-0.249977111117893"/>
      <name val="Times New Roman"/>
      <charset val="134"/>
    </font>
    <font>
      <b/>
      <i/>
      <sz val="20"/>
      <color theme="6" tint="-0.249977111117893"/>
      <name val="Times New Roman"/>
      <charset val="134"/>
    </font>
    <font>
      <b/>
      <i/>
      <sz val="16"/>
      <color theme="6" tint="-0.249977111117893"/>
      <name val="Times New Roman"/>
      <charset val="134"/>
    </font>
    <font>
      <sz val="16"/>
      <color theme="6" tint="-0.249977111117893"/>
      <name val="Times New Roman"/>
      <charset val="134"/>
    </font>
    <font>
      <sz val="11"/>
      <color theme="1"/>
      <name val="Calibri"/>
      <charset val="134"/>
      <scheme val="minor"/>
    </font>
    <font>
      <u/>
      <sz val="9"/>
      <color indexed="12"/>
      <name val="Arial"/>
      <charset val="178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Courier"/>
      <charset val="178"/>
    </font>
    <font>
      <sz val="10"/>
      <name val="Courier"/>
      <charset val="13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9" fillId="0" borderId="0" applyFont="0" applyFill="0" applyBorder="0" applyAlignment="0" applyProtection="0"/>
    <xf numFmtId="177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178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  <xf numFmtId="0" fontId="29" fillId="11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12" borderId="7" applyNumberFormat="0" applyAlignment="0" applyProtection="0">
      <alignment vertical="center"/>
    </xf>
    <xf numFmtId="0" fontId="39" fillId="13" borderId="8" applyNumberFormat="0" applyAlignment="0" applyProtection="0">
      <alignment vertical="center"/>
    </xf>
    <xf numFmtId="0" fontId="40" fillId="13" borderId="7" applyNumberFormat="0" applyAlignment="0" applyProtection="0">
      <alignment vertical="center"/>
    </xf>
    <xf numFmtId="0" fontId="41" fillId="14" borderId="9" applyNumberFormat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8" fillId="3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9" fillId="0" borderId="0"/>
    <xf numFmtId="179" fontId="50" fillId="0" borderId="0"/>
    <xf numFmtId="179" fontId="50" fillId="0" borderId="0"/>
  </cellStyleXfs>
  <cellXfs count="223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/>
    <xf numFmtId="0" fontId="2" fillId="3" borderId="0" xfId="0" applyFont="1" applyFill="1"/>
    <xf numFmtId="0" fontId="2" fillId="3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3" fontId="3" fillId="3" borderId="0" xfId="0" applyNumberFormat="1" applyFont="1" applyFill="1" applyAlignment="1">
      <alignment horizontal="center"/>
    </xf>
    <xf numFmtId="0" fontId="3" fillId="3" borderId="0" xfId="0" applyFont="1" applyFill="1"/>
    <xf numFmtId="3" fontId="2" fillId="3" borderId="0" xfId="0" applyNumberFormat="1" applyFont="1" applyFill="1" applyAlignment="1">
      <alignment horizontal="center"/>
    </xf>
    <xf numFmtId="0" fontId="4" fillId="3" borderId="0" xfId="0" applyFont="1" applyFill="1"/>
    <xf numFmtId="0" fontId="5" fillId="0" borderId="0" xfId="0" applyFont="1" applyAlignment="1">
      <alignment horizontal="left" vertical="center" wrapText="1"/>
    </xf>
    <xf numFmtId="1" fontId="2" fillId="2" borderId="0" xfId="51" applyNumberFormat="1" applyFont="1" applyFill="1" applyAlignment="1">
      <alignment horizontal="center" vertical="center" readingOrder="2"/>
    </xf>
    <xf numFmtId="1" fontId="6" fillId="2" borderId="1" xfId="5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" fontId="6" fillId="2" borderId="0" xfId="51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3" fontId="5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3" fontId="3" fillId="2" borderId="0" xfId="50" applyNumberFormat="1" applyFont="1" applyFill="1" applyAlignment="1">
      <alignment horizontal="left" vertical="center"/>
    </xf>
    <xf numFmtId="3" fontId="8" fillId="2" borderId="0" xfId="0" applyNumberFormat="1" applyFont="1" applyFill="1" applyAlignment="1">
      <alignment horizontal="center" vertical="center" wrapText="1"/>
    </xf>
    <xf numFmtId="3" fontId="3" fillId="2" borderId="1" xfId="5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4" borderId="0" xfId="0" applyFont="1" applyFill="1" applyAlignment="1">
      <alignment horizontal="left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/>
    <xf numFmtId="0" fontId="2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" fontId="2" fillId="2" borderId="2" xfId="51" applyNumberFormat="1" applyFont="1" applyFill="1" applyBorder="1" applyAlignment="1">
      <alignment horizontal="center" vertical="center" readingOrder="2"/>
    </xf>
    <xf numFmtId="1" fontId="2" fillId="2" borderId="2" xfId="51" applyNumberFormat="1" applyFont="1" applyFill="1" applyBorder="1" applyAlignment="1">
      <alignment vertical="center" readingOrder="2"/>
    </xf>
    <xf numFmtId="179" fontId="0" fillId="2" borderId="0" xfId="0" applyNumberForma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7" fillId="2" borderId="0" xfId="0" applyFont="1" applyFill="1"/>
    <xf numFmtId="1" fontId="12" fillId="2" borderId="0" xfId="0" applyNumberFormat="1" applyFont="1" applyFill="1" applyAlignment="1">
      <alignment horizontal="right" vertical="center" readingOrder="2"/>
    </xf>
    <xf numFmtId="1" fontId="12" fillId="2" borderId="0" xfId="0" applyNumberFormat="1" applyFont="1" applyFill="1" applyAlignment="1">
      <alignment horizontal="right" vertical="center" wrapText="1" readingOrder="2"/>
    </xf>
    <xf numFmtId="1" fontId="12" fillId="2" borderId="1" xfId="0" applyNumberFormat="1" applyFont="1" applyFill="1" applyBorder="1" applyAlignment="1">
      <alignment horizontal="right" vertical="center" readingOrder="2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0" fillId="5" borderId="0" xfId="0" applyFill="1"/>
    <xf numFmtId="0" fontId="3" fillId="5" borderId="0" xfId="0" applyFont="1" applyFill="1"/>
    <xf numFmtId="0" fontId="3" fillId="5" borderId="0" xfId="0" applyFont="1" applyFill="1" applyAlignment="1">
      <alignment vertical="top"/>
    </xf>
    <xf numFmtId="0" fontId="2" fillId="5" borderId="0" xfId="0" applyFont="1" applyFill="1"/>
    <xf numFmtId="0" fontId="13" fillId="0" borderId="0" xfId="0" applyFont="1"/>
    <xf numFmtId="0" fontId="14" fillId="0" borderId="0" xfId="0" applyFont="1"/>
    <xf numFmtId="0" fontId="15" fillId="6" borderId="0" xfId="0" applyFont="1" applyFill="1" applyAlignment="1">
      <alignment vertical="center"/>
    </xf>
    <xf numFmtId="1" fontId="2" fillId="6" borderId="0" xfId="51" applyNumberFormat="1" applyFont="1" applyFill="1" applyAlignment="1">
      <alignment horizontal="center" vertical="center" readingOrder="2"/>
    </xf>
    <xf numFmtId="0" fontId="5" fillId="6" borderId="1" xfId="0" applyFont="1" applyFill="1" applyBorder="1"/>
    <xf numFmtId="1" fontId="2" fillId="6" borderId="1" xfId="51" applyNumberFormat="1" applyFont="1" applyFill="1" applyBorder="1" applyAlignment="1">
      <alignment horizontal="center" vertical="center" readingOrder="2"/>
    </xf>
    <xf numFmtId="0" fontId="2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center" vertical="center"/>
    </xf>
    <xf numFmtId="3" fontId="16" fillId="2" borderId="3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1" fontId="6" fillId="2" borderId="1" xfId="5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2" fillId="2" borderId="0" xfId="0" applyNumberFormat="1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vertical="top"/>
    </xf>
    <xf numFmtId="1" fontId="2" fillId="6" borderId="1" xfId="51" applyNumberFormat="1" applyFont="1" applyFill="1" applyBorder="1" applyAlignment="1">
      <alignment horizontal="center" vertical="center" wrapText="1" readingOrder="2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3" fillId="2" borderId="0" xfId="50" applyNumberFormat="1" applyFont="1" applyFill="1" applyAlignment="1">
      <alignment horizontal="left" vertical="center" wrapText="1"/>
    </xf>
    <xf numFmtId="3" fontId="2" fillId="2" borderId="3" xfId="50" applyNumberFormat="1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1" fontId="2" fillId="6" borderId="0" xfId="51" applyNumberFormat="1" applyFont="1" applyFill="1" applyAlignment="1">
      <alignment horizontal="center" readingOrder="2"/>
    </xf>
    <xf numFmtId="0" fontId="15" fillId="6" borderId="1" xfId="0" applyFont="1" applyFill="1" applyBorder="1"/>
    <xf numFmtId="0" fontId="5" fillId="6" borderId="0" xfId="0" applyFont="1" applyFill="1"/>
    <xf numFmtId="0" fontId="2" fillId="2" borderId="2" xfId="0" applyFont="1" applyFill="1" applyBorder="1" applyAlignment="1">
      <alignment horizontal="right" vertical="center" wrapText="1"/>
    </xf>
    <xf numFmtId="1" fontId="6" fillId="2" borderId="0" xfId="51" applyNumberFormat="1" applyFont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/>
    </xf>
    <xf numFmtId="0" fontId="3" fillId="2" borderId="3" xfId="0" applyFont="1" applyFill="1" applyBorder="1"/>
    <xf numFmtId="0" fontId="16" fillId="2" borderId="3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right" vertical="center" wrapText="1"/>
    </xf>
    <xf numFmtId="0" fontId="5" fillId="6" borderId="1" xfId="0" applyFont="1" applyFill="1" applyBorder="1" applyAlignment="1">
      <alignment horizontal="right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top" wrapText="1"/>
    </xf>
    <xf numFmtId="0" fontId="5" fillId="2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 readingOrder="2"/>
    </xf>
    <xf numFmtId="0" fontId="7" fillId="2" borderId="0" xfId="0" applyFont="1" applyFill="1" applyAlignment="1">
      <alignment horizontal="right" vertical="top" wrapText="1"/>
    </xf>
    <xf numFmtId="3" fontId="3" fillId="5" borderId="0" xfId="0" applyNumberFormat="1" applyFont="1" applyFill="1"/>
    <xf numFmtId="3" fontId="17" fillId="2" borderId="0" xfId="0" applyNumberFormat="1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15" fillId="6" borderId="1" xfId="0" applyFont="1" applyFill="1" applyBorder="1" applyAlignment="1">
      <alignment vertical="center"/>
    </xf>
    <xf numFmtId="0" fontId="7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vertical="center" wrapText="1"/>
    </xf>
    <xf numFmtId="3" fontId="18" fillId="2" borderId="0" xfId="50" applyNumberFormat="1" applyFont="1" applyFill="1" applyAlignment="1">
      <alignment horizontal="left" vertical="center" wrapText="1"/>
    </xf>
    <xf numFmtId="3" fontId="16" fillId="2" borderId="0" xfId="0" applyNumberFormat="1" applyFont="1" applyFill="1" applyAlignment="1">
      <alignment horizontal="center" vertical="center" wrapText="1"/>
    </xf>
    <xf numFmtId="3" fontId="19" fillId="2" borderId="0" xfId="50" applyNumberFormat="1" applyFont="1" applyFill="1" applyAlignment="1">
      <alignment horizontal="left" vertical="center" wrapText="1"/>
    </xf>
    <xf numFmtId="0" fontId="3" fillId="6" borderId="0" xfId="0" applyFont="1" applyFill="1"/>
    <xf numFmtId="1" fontId="2" fillId="6" borderId="0" xfId="51" applyNumberFormat="1" applyFont="1" applyFill="1" applyAlignment="1">
      <alignment vertical="center" readingOrder="2"/>
    </xf>
    <xf numFmtId="1" fontId="2" fillId="2" borderId="0" xfId="51" applyNumberFormat="1" applyFont="1" applyFill="1" applyAlignment="1">
      <alignment vertical="center" readingOrder="2"/>
    </xf>
    <xf numFmtId="3" fontId="16" fillId="2" borderId="2" xfId="0" applyNumberFormat="1" applyFont="1" applyFill="1" applyBorder="1" applyAlignment="1">
      <alignment vertical="center" wrapText="1"/>
    </xf>
    <xf numFmtId="1" fontId="20" fillId="2" borderId="0" xfId="0" applyNumberFormat="1" applyFont="1" applyFill="1" applyAlignment="1">
      <alignment horizontal="right" vertical="center" wrapText="1" readingOrder="2"/>
    </xf>
    <xf numFmtId="3" fontId="16" fillId="2" borderId="0" xfId="0" applyNumberFormat="1" applyFont="1" applyFill="1" applyAlignment="1">
      <alignment vertical="center" wrapText="1"/>
    </xf>
    <xf numFmtId="1" fontId="21" fillId="2" borderId="0" xfId="0" applyNumberFormat="1" applyFont="1" applyFill="1" applyAlignment="1">
      <alignment horizontal="right" vertical="center" wrapText="1" readingOrder="2"/>
    </xf>
    <xf numFmtId="3" fontId="3" fillId="2" borderId="1" xfId="50" applyNumberFormat="1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vertical="center" wrapText="1"/>
    </xf>
    <xf numFmtId="1" fontId="12" fillId="2" borderId="1" xfId="0" applyNumberFormat="1" applyFont="1" applyFill="1" applyBorder="1" applyAlignment="1">
      <alignment horizontal="right" vertical="center" wrapText="1" readingOrder="2"/>
    </xf>
    <xf numFmtId="180" fontId="16" fillId="2" borderId="0" xfId="0" applyNumberFormat="1" applyFont="1" applyFill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right" vertical="center" wrapText="1" readingOrder="2"/>
    </xf>
    <xf numFmtId="3" fontId="8" fillId="2" borderId="0" xfId="0" applyNumberFormat="1" applyFont="1" applyFill="1" applyAlignment="1">
      <alignment horizontal="right" vertical="center" wrapText="1"/>
    </xf>
    <xf numFmtId="0" fontId="2" fillId="2" borderId="0" xfId="0" applyFont="1" applyFill="1"/>
    <xf numFmtId="1" fontId="12" fillId="2" borderId="0" xfId="0" applyNumberFormat="1" applyFont="1" applyFill="1" applyAlignment="1">
      <alignment vertical="center" wrapText="1" readingOrder="2"/>
    </xf>
    <xf numFmtId="3" fontId="7" fillId="2" borderId="0" xfId="0" applyNumberFormat="1" applyFont="1" applyFill="1" applyAlignment="1">
      <alignment horizontal="left" vertical="center" wrapText="1"/>
    </xf>
    <xf numFmtId="1" fontId="2" fillId="6" borderId="1" xfId="51" applyNumberFormat="1" applyFont="1" applyFill="1" applyBorder="1" applyAlignment="1">
      <alignment vertical="center" wrapText="1" readingOrder="2"/>
    </xf>
    <xf numFmtId="3" fontId="22" fillId="2" borderId="0" xfId="0" applyNumberFormat="1" applyFont="1" applyFill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top"/>
    </xf>
    <xf numFmtId="3" fontId="15" fillId="2" borderId="3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right" vertical="center" readingOrder="2"/>
    </xf>
    <xf numFmtId="3" fontId="3" fillId="2" borderId="0" xfId="0" applyNumberFormat="1" applyFont="1" applyFill="1" applyAlignment="1">
      <alignment horizontal="left" vertical="center" wrapText="1"/>
    </xf>
    <xf numFmtId="3" fontId="8" fillId="2" borderId="2" xfId="0" applyNumberFormat="1" applyFont="1" applyFill="1" applyBorder="1" applyAlignment="1">
      <alignment vertical="center" wrapText="1"/>
    </xf>
    <xf numFmtId="3" fontId="8" fillId="2" borderId="0" xfId="0" applyNumberFormat="1" applyFont="1" applyFill="1" applyAlignment="1">
      <alignment vertical="center" wrapText="1"/>
    </xf>
    <xf numFmtId="3" fontId="22" fillId="2" borderId="2" xfId="0" applyNumberFormat="1" applyFont="1" applyFill="1" applyBorder="1" applyAlignment="1">
      <alignment horizontal="right" vertical="center" wrapText="1"/>
    </xf>
    <xf numFmtId="3" fontId="12" fillId="2" borderId="0" xfId="0" applyNumberFormat="1" applyFont="1" applyFill="1" applyAlignment="1">
      <alignment horizontal="right" vertical="center" wrapText="1"/>
    </xf>
    <xf numFmtId="0" fontId="16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3" fontId="22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5" fillId="7" borderId="0" xfId="0" applyFont="1" applyFill="1"/>
    <xf numFmtId="0" fontId="15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 wrapText="1"/>
    </xf>
    <xf numFmtId="0" fontId="15" fillId="7" borderId="1" xfId="0" applyFont="1" applyFill="1" applyBorder="1"/>
    <xf numFmtId="0" fontId="5" fillId="7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right" readingOrder="2"/>
    </xf>
    <xf numFmtId="0" fontId="15" fillId="7" borderId="0" xfId="0" applyFont="1" applyFill="1" applyAlignment="1">
      <alignment vertical="center"/>
    </xf>
    <xf numFmtId="0" fontId="14" fillId="7" borderId="0" xfId="0" applyFont="1" applyFill="1"/>
    <xf numFmtId="0" fontId="5" fillId="2" borderId="2" xfId="0" applyFont="1" applyFill="1" applyBorder="1" applyAlignment="1">
      <alignment horizontal="right" vertical="center" wrapText="1"/>
    </xf>
    <xf numFmtId="181" fontId="3" fillId="2" borderId="0" xfId="1" applyNumberFormat="1" applyFont="1" applyFill="1" applyBorder="1" applyAlignment="1">
      <alignment horizontal="center" vertical="center"/>
    </xf>
    <xf numFmtId="181" fontId="3" fillId="2" borderId="0" xfId="1" applyNumberFormat="1" applyFont="1" applyFill="1" applyBorder="1" applyAlignment="1">
      <alignment horizontal="left" vertical="center"/>
    </xf>
    <xf numFmtId="181" fontId="5" fillId="2" borderId="3" xfId="1" applyNumberFormat="1" applyFont="1" applyFill="1" applyBorder="1" applyAlignment="1">
      <alignment horizontal="center" vertical="center"/>
    </xf>
    <xf numFmtId="0" fontId="7" fillId="7" borderId="0" xfId="0" applyFont="1" applyFill="1" applyAlignment="1">
      <alignment horizontal="left" vertical="center" wrapText="1"/>
    </xf>
    <xf numFmtId="181" fontId="3" fillId="2" borderId="3" xfId="1" applyNumberFormat="1" applyFont="1" applyFill="1" applyBorder="1" applyAlignment="1">
      <alignment horizontal="center" vertical="center"/>
    </xf>
    <xf numFmtId="176" fontId="7" fillId="2" borderId="0" xfId="1" applyFont="1" applyFill="1" applyBorder="1" applyAlignment="1">
      <alignment horizontal="right" vertical="center" wrapText="1"/>
    </xf>
    <xf numFmtId="176" fontId="7" fillId="7" borderId="0" xfId="1" applyFont="1" applyFill="1" applyBorder="1" applyAlignment="1">
      <alignment horizontal="right" vertical="center" wrapText="1"/>
    </xf>
    <xf numFmtId="181" fontId="3" fillId="2" borderId="1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7" fillId="2" borderId="1" xfId="1" applyFont="1" applyFill="1" applyBorder="1" applyAlignment="1">
      <alignment horizontal="right" vertical="center" wrapText="1"/>
    </xf>
    <xf numFmtId="0" fontId="14" fillId="8" borderId="0" xfId="0" applyFont="1" applyFill="1"/>
    <xf numFmtId="0" fontId="0" fillId="8" borderId="0" xfId="0" applyFill="1"/>
    <xf numFmtId="176" fontId="3" fillId="2" borderId="0" xfId="1" applyFont="1" applyFill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24" fillId="0" borderId="0" xfId="0" applyFont="1"/>
    <xf numFmtId="179" fontId="25" fillId="0" borderId="0" xfId="0" applyNumberFormat="1" applyFont="1"/>
    <xf numFmtId="0" fontId="26" fillId="3" borderId="0" xfId="0" applyFont="1" applyFill="1" applyAlignment="1">
      <alignment horizontal="center" vertical="center"/>
    </xf>
    <xf numFmtId="179" fontId="27" fillId="3" borderId="0" xfId="0" applyNumberFormat="1" applyFont="1" applyFill="1" applyAlignment="1">
      <alignment vertical="center"/>
    </xf>
    <xf numFmtId="179" fontId="25" fillId="3" borderId="0" xfId="0" applyNumberFormat="1" applyFont="1" applyFill="1" applyAlignment="1">
      <alignment vertical="center"/>
    </xf>
    <xf numFmtId="0" fontId="24" fillId="2" borderId="0" xfId="0" applyFont="1" applyFill="1"/>
    <xf numFmtId="1" fontId="3" fillId="2" borderId="0" xfId="51" applyNumberFormat="1" applyFont="1" applyFill="1" applyAlignment="1">
      <alignment horizontal="right" vertical="center" readingOrder="2"/>
    </xf>
    <xf numFmtId="0" fontId="28" fillId="2" borderId="0" xfId="6" applyFont="1" applyFill="1" applyBorder="1" applyAlignment="1" applyProtection="1">
      <alignment vertical="center"/>
    </xf>
    <xf numFmtId="179" fontId="28" fillId="3" borderId="0" xfId="6" applyNumberFormat="1" applyFont="1" applyFill="1" applyAlignment="1" applyProtection="1">
      <alignment vertical="center" wrapText="1"/>
    </xf>
    <xf numFmtId="1" fontId="3" fillId="2" borderId="0" xfId="51" applyNumberFormat="1" applyFont="1" applyFill="1" applyAlignment="1">
      <alignment vertical="center" readingOrder="2"/>
    </xf>
    <xf numFmtId="0" fontId="9" fillId="2" borderId="0" xfId="0" applyFont="1" applyFill="1"/>
    <xf numFmtId="0" fontId="7" fillId="2" borderId="0" xfId="0" applyFont="1" applyFill="1" applyAlignment="1">
      <alignment vertical="center" wrapText="1"/>
    </xf>
    <xf numFmtId="0" fontId="25" fillId="2" borderId="0" xfId="0" applyFont="1" applyFill="1" applyAlignment="1">
      <alignment vertical="center"/>
    </xf>
    <xf numFmtId="179" fontId="28" fillId="3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179" fontId="28" fillId="0" borderId="0" xfId="0" applyNumberFormat="1" applyFont="1"/>
    <xf numFmtId="179" fontId="25" fillId="3" borderId="0" xfId="0" applyNumberFormat="1" applyFont="1" applyFill="1" applyAlignment="1">
      <alignment horizontal="left" vertical="center"/>
    </xf>
    <xf numFmtId="179" fontId="28" fillId="3" borderId="0" xfId="6" applyNumberFormat="1" applyFont="1" applyFill="1" applyAlignment="1" applyProtection="1">
      <alignment vertical="center"/>
    </xf>
    <xf numFmtId="179" fontId="28" fillId="3" borderId="0" xfId="6" applyNumberFormat="1" applyFont="1" applyFill="1" applyAlignment="1" applyProtection="1">
      <alignment horizontal="left" vertical="center"/>
    </xf>
    <xf numFmtId="179" fontId="28" fillId="3" borderId="0" xfId="0" applyNumberFormat="1" applyFont="1" applyFill="1" applyAlignment="1">
      <alignment horizontal="right" vertical="center" readingOrder="2"/>
    </xf>
    <xf numFmtId="1" fontId="3" fillId="2" borderId="0" xfId="51" applyNumberFormat="1" applyFont="1" applyFill="1" applyAlignment="1">
      <alignment horizontal="left" vertical="center" wrapText="1" readingOrder="2"/>
    </xf>
    <xf numFmtId="0" fontId="28" fillId="2" borderId="0" xfId="0" applyFont="1" applyFill="1" applyAlignment="1">
      <alignment vertical="center" wrapText="1"/>
    </xf>
    <xf numFmtId="0" fontId="28" fillId="2" borderId="0" xfId="0" applyFont="1" applyFill="1"/>
    <xf numFmtId="1" fontId="3" fillId="2" borderId="0" xfId="51" applyNumberFormat="1" applyFont="1" applyFill="1" applyAlignment="1">
      <alignment horizontal="center" vertical="center" wrapText="1" readingOrder="2"/>
    </xf>
    <xf numFmtId="0" fontId="22" fillId="2" borderId="0" xfId="0" applyFont="1" applyFill="1" applyAlignment="1">
      <alignment horizontal="right" vertical="center"/>
    </xf>
    <xf numFmtId="0" fontId="9" fillId="0" borderId="0" xfId="0" applyFont="1"/>
    <xf numFmtId="179" fontId="28" fillId="3" borderId="0" xfId="0" applyNumberFormat="1" applyFont="1" applyFill="1" applyAlignment="1">
      <alignment horizontal="left" vertical="center"/>
    </xf>
    <xf numFmtId="0" fontId="24" fillId="8" borderId="0" xfId="0" applyFont="1" applyFill="1"/>
    <xf numFmtId="0" fontId="15" fillId="9" borderId="0" xfId="0" applyFont="1" applyFill="1" applyAlignment="1">
      <alignment horizontal="center" vertical="center"/>
    </xf>
    <xf numFmtId="0" fontId="15" fillId="9" borderId="0" xfId="0" applyFont="1" applyFill="1" applyAlignment="1">
      <alignment vertical="center"/>
    </xf>
    <xf numFmtId="0" fontId="15" fillId="9" borderId="0" xfId="0" applyFont="1" applyFill="1" applyAlignment="1">
      <alignment vertical="center" wrapText="1"/>
    </xf>
    <xf numFmtId="0" fontId="15" fillId="10" borderId="0" xfId="0" applyFont="1" applyFill="1" applyAlignment="1">
      <alignment vertical="center"/>
    </xf>
    <xf numFmtId="0" fontId="5" fillId="10" borderId="0" xfId="0" applyFont="1" applyFill="1"/>
    <xf numFmtId="0" fontId="12" fillId="2" borderId="0" xfId="0" applyFont="1" applyFill="1" applyAlignment="1">
      <alignment vertical="center"/>
    </xf>
    <xf numFmtId="179" fontId="25" fillId="2" borderId="0" xfId="0" applyNumberFormat="1" applyFont="1" applyFill="1"/>
    <xf numFmtId="179" fontId="25" fillId="3" borderId="0" xfId="0" applyNumberFormat="1" applyFont="1" applyFill="1" applyAlignment="1">
      <alignment horizontal="left" vertical="center" wrapText="1"/>
    </xf>
    <xf numFmtId="179" fontId="28" fillId="3" borderId="0" xfId="0" applyNumberFormat="1" applyFont="1" applyFill="1" applyAlignment="1">
      <alignment vertical="center"/>
    </xf>
    <xf numFmtId="179" fontId="28" fillId="3" borderId="0" xfId="0" applyNumberFormat="1" applyFont="1" applyFill="1" applyAlignment="1">
      <alignment horizontal="left" vertical="center" wrapText="1"/>
    </xf>
    <xf numFmtId="179" fontId="28" fillId="2" borderId="0" xfId="0" applyNumberFormat="1" applyFont="1" applyFill="1"/>
    <xf numFmtId="179" fontId="28" fillId="3" borderId="0" xfId="6" applyNumberFormat="1" applyFont="1" applyFill="1" applyAlignment="1" applyProtection="1" quotePrefix="1">
      <alignment vertical="center" wrapText="1"/>
    </xf>
    <xf numFmtId="179" fontId="28" fillId="3" borderId="0" xfId="6" applyNumberFormat="1" applyFont="1" applyFill="1" applyAlignment="1" applyProtection="1" quotePrefix="1">
      <alignment horizontal="left" vertical="center"/>
    </xf>
  </cellXfs>
  <cellStyles count="52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  <cellStyle name="Normal 2" xfId="49"/>
    <cellStyle name="Normal_E18" xfId="50"/>
    <cellStyle name="Normal_E67-68" xfId="51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9900"/>
    </indexedColors>
    <mruColors>
      <color rgb="00CC3300"/>
      <color rgb="00FF9933"/>
      <color rgb="00CC6600"/>
      <color rgb="00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411616042313"/>
          <c:y val="0.0243201710672423"/>
          <c:w val="0.886031702448967"/>
          <c:h val="0.897926634768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graphe!$M$25</c:f>
              <c:strCache>
                <c:ptCount val="1"/>
                <c:pt idx="0">
                  <c:v>التقني المتخصص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2"/>
              <c:layout>
                <c:manualLayout>
                  <c:x val="-0.0127829533780779"/>
                  <c:y val="-0.007894737660043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fr-FR"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graphe!$K$26:$L$32</c:f>
              <c:multiLvlStrCache>
                <c:ptCount val="7"/>
                <c:lvl/>
                <c:lvl>
                  <c:pt idx="0" c:formatCode="General_)">
                    <c:v>الرباط 
Rabat</c:v>
                  </c:pt>
                  <c:pt idx="1" c:formatCode="General_)">
                    <c:v>سلا 
 Salé</c:v>
                  </c:pt>
                  <c:pt idx="2" c:formatCode="General_)">
                    <c:v>الصخيرات-تمارة 
Skhirate-Témara</c:v>
                  </c:pt>
                  <c:pt idx="3" c:formatCode="General_)">
                    <c:v>الخميسات
Khémisset</c:v>
                  </c:pt>
                  <c:pt idx="4" c:formatCode="General_)">
                    <c:v>القنيطرة
kénitra</c:v>
                  </c:pt>
                  <c:pt idx="5" c:formatCode="General_)">
                    <c:v>سيدي قاسم
Sidi kacem</c:v>
                  </c:pt>
                  <c:pt idx="6" c:formatCode="General_)">
                    <c:v>سيدي سلسمان
Sidi slimane</c:v>
                  </c:pt>
                </c:lvl>
              </c:multiLvlStrCache>
            </c:multiLvlStrRef>
          </c:cat>
          <c:val>
            <c:numRef>
              <c:f>graphe!$M$26:$M$32</c:f>
              <c:numCache>
                <c:formatCode>#,##0</c:formatCode>
                <c:ptCount val="7"/>
                <c:pt idx="0">
                  <c:v>9168</c:v>
                </c:pt>
                <c:pt idx="1">
                  <c:v>6077</c:v>
                </c:pt>
                <c:pt idx="2">
                  <c:v>1728</c:v>
                </c:pt>
                <c:pt idx="3">
                  <c:v>1654</c:v>
                </c:pt>
                <c:pt idx="4">
                  <c:v>4104</c:v>
                </c:pt>
                <c:pt idx="5">
                  <c:v>1520</c:v>
                </c:pt>
                <c:pt idx="6">
                  <c:v>541</c:v>
                </c:pt>
              </c:numCache>
            </c:numRef>
          </c:val>
        </c:ser>
        <c:ser>
          <c:idx val="1"/>
          <c:order val="1"/>
          <c:tx>
            <c:strRef>
              <c:f>graphe!$N$25</c:f>
              <c:strCache>
                <c:ptCount val="1"/>
                <c:pt idx="0">
                  <c:v>التقني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.0299999944418723"/>
                  <c:y val="-0.004615384894935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21176466664851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0123529388878297"/>
                  <c:y val="-0.004615384894935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fr-FR" sz="8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graphe!$K$26:$L$32</c:f>
              <c:multiLvlStrCache>
                <c:ptCount val="7"/>
                <c:lvl/>
                <c:lvl>
                  <c:pt idx="0" c:formatCode="General_)">
                    <c:v>الرباط 
Rabat</c:v>
                  </c:pt>
                  <c:pt idx="1" c:formatCode="General_)">
                    <c:v>سلا 
 Salé</c:v>
                  </c:pt>
                  <c:pt idx="2" c:formatCode="General_)">
                    <c:v>الصخيرات-تمارة 
Skhirate-Témara</c:v>
                  </c:pt>
                  <c:pt idx="3" c:formatCode="General_)">
                    <c:v>الخميسات
Khémisset</c:v>
                  </c:pt>
                  <c:pt idx="4" c:formatCode="General_)">
                    <c:v>القنيطرة
kénitra</c:v>
                  </c:pt>
                  <c:pt idx="5" c:formatCode="General_)">
                    <c:v>سيدي قاسم
Sidi kacem</c:v>
                  </c:pt>
                  <c:pt idx="6" c:formatCode="General_)">
                    <c:v>سيدي سلسمان
Sidi slimane</c:v>
                  </c:pt>
                </c:lvl>
              </c:multiLvlStrCache>
            </c:multiLvlStrRef>
          </c:cat>
          <c:val>
            <c:numRef>
              <c:f>graphe!$N$26:$N$32</c:f>
              <c:numCache>
                <c:formatCode>#,##0</c:formatCode>
                <c:ptCount val="7"/>
                <c:pt idx="0">
                  <c:v>6854</c:v>
                </c:pt>
                <c:pt idx="1">
                  <c:v>5491</c:v>
                </c:pt>
                <c:pt idx="2">
                  <c:v>3184</c:v>
                </c:pt>
                <c:pt idx="3">
                  <c:v>1047</c:v>
                </c:pt>
                <c:pt idx="4">
                  <c:v>2674</c:v>
                </c:pt>
                <c:pt idx="5">
                  <c:v>816</c:v>
                </c:pt>
                <c:pt idx="6">
                  <c:v>418</c:v>
                </c:pt>
              </c:numCache>
            </c:numRef>
          </c:val>
        </c:ser>
        <c:ser>
          <c:idx val="2"/>
          <c:order val="2"/>
          <c:tx>
            <c:strRef>
              <c:f>graphe!$O$25</c:f>
              <c:strCache>
                <c:ptCount val="1"/>
                <c:pt idx="0">
                  <c:v>التأهيل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dLbl>
              <c:idx val="0"/>
              <c:layout>
                <c:manualLayout>
                  <c:x val="0.021176466664851"/>
                  <c:y val="-0.01153846223733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33529405552680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0207722992393764"/>
                  <c:y val="0.01093110349472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fr-FR"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graphe!$K$26:$L$32</c:f>
              <c:multiLvlStrCache>
                <c:ptCount val="7"/>
                <c:lvl/>
                <c:lvl>
                  <c:pt idx="0" c:formatCode="General_)">
                    <c:v>الرباط 
Rabat</c:v>
                  </c:pt>
                  <c:pt idx="1" c:formatCode="General_)">
                    <c:v>سلا 
 Salé</c:v>
                  </c:pt>
                  <c:pt idx="2" c:formatCode="General_)">
                    <c:v>الصخيرات-تمارة 
Skhirate-Témara</c:v>
                  </c:pt>
                  <c:pt idx="3" c:formatCode="General_)">
                    <c:v>الخميسات
Khémisset</c:v>
                  </c:pt>
                  <c:pt idx="4" c:formatCode="General_)">
                    <c:v>القنيطرة
kénitra</c:v>
                  </c:pt>
                  <c:pt idx="5" c:formatCode="General_)">
                    <c:v>سيدي قاسم
Sidi kacem</c:v>
                  </c:pt>
                  <c:pt idx="6" c:formatCode="General_)">
                    <c:v>سيدي سلسمان
Sidi slimane</c:v>
                  </c:pt>
                </c:lvl>
              </c:multiLvlStrCache>
            </c:multiLvlStrRef>
          </c:cat>
          <c:val>
            <c:numRef>
              <c:f>graphe!$O$26:$O$32</c:f>
              <c:numCache>
                <c:formatCode>#,##0</c:formatCode>
                <c:ptCount val="7"/>
                <c:pt idx="0">
                  <c:v>4811</c:v>
                </c:pt>
                <c:pt idx="1">
                  <c:v>3387</c:v>
                </c:pt>
                <c:pt idx="2">
                  <c:v>1393</c:v>
                </c:pt>
                <c:pt idx="3">
                  <c:v>1134</c:v>
                </c:pt>
                <c:pt idx="4">
                  <c:v>5556</c:v>
                </c:pt>
                <c:pt idx="5">
                  <c:v>1991</c:v>
                </c:pt>
                <c:pt idx="6">
                  <c:v>984</c:v>
                </c:pt>
              </c:numCache>
            </c:numRef>
          </c:val>
        </c:ser>
        <c:ser>
          <c:idx val="3"/>
          <c:order val="3"/>
          <c:tx>
            <c:strRef>
              <c:f>graphe!$P$25</c:f>
              <c:strCache>
                <c:ptCount val="1"/>
                <c:pt idx="0">
                  <c:v>التخصص    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.0176470555540425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21176466664851"/>
                  <c:y val="0.01846153957974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00798934586129866"/>
                  <c:y val="-0.003947368830021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0217732950767386"/>
                  <c:y val="0.01615390759986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fr-FR"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graphe!$K$26:$L$32</c:f>
              <c:multiLvlStrCache>
                <c:ptCount val="7"/>
                <c:lvl/>
                <c:lvl>
                  <c:pt idx="0" c:formatCode="General_)">
                    <c:v>الرباط 
Rabat</c:v>
                  </c:pt>
                  <c:pt idx="1" c:formatCode="General_)">
                    <c:v>سلا 
 Salé</c:v>
                  </c:pt>
                  <c:pt idx="2" c:formatCode="General_)">
                    <c:v>الصخيرات-تمارة 
Skhirate-Témara</c:v>
                  </c:pt>
                  <c:pt idx="3" c:formatCode="General_)">
                    <c:v>الخميسات
Khémisset</c:v>
                  </c:pt>
                  <c:pt idx="4" c:formatCode="General_)">
                    <c:v>القنيطرة
kénitra</c:v>
                  </c:pt>
                  <c:pt idx="5" c:formatCode="General_)">
                    <c:v>سيدي قاسم
Sidi kacem</c:v>
                  </c:pt>
                  <c:pt idx="6" c:formatCode="General_)">
                    <c:v>سيدي سلسمان
Sidi slimane</c:v>
                  </c:pt>
                </c:lvl>
              </c:multiLvlStrCache>
            </c:multiLvlStrRef>
          </c:cat>
          <c:val>
            <c:numRef>
              <c:f>graphe!$P$26:$P$32</c:f>
              <c:numCache>
                <c:formatCode>#,##0</c:formatCode>
                <c:ptCount val="7"/>
                <c:pt idx="0">
                  <c:v>3873</c:v>
                </c:pt>
                <c:pt idx="1">
                  <c:v>2883</c:v>
                </c:pt>
                <c:pt idx="2">
                  <c:v>1732</c:v>
                </c:pt>
                <c:pt idx="3">
                  <c:v>810</c:v>
                </c:pt>
                <c:pt idx="4">
                  <c:v>3341</c:v>
                </c:pt>
                <c:pt idx="5">
                  <c:v>1500</c:v>
                </c:pt>
                <c:pt idx="6">
                  <c:v>1251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243200"/>
        <c:axId val="110687360"/>
      </c:barChart>
      <c:catAx>
        <c:axId val="11024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</a:p>
        </c:txPr>
        <c:crossAx val="110687360"/>
        <c:crosses val="autoZero"/>
        <c:auto val="1"/>
        <c:lblAlgn val="ctr"/>
        <c:lblOffset val="100"/>
        <c:noMultiLvlLbl val="0"/>
      </c:catAx>
      <c:valAx>
        <c:axId val="11068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</a:p>
        </c:txPr>
        <c:crossAx val="110243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0914895615584"/>
          <c:y val="0.335981122712364"/>
          <c:w val="0.124641930132178"/>
          <c:h val="0.211319302873371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fr-FR"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c9607d9d-c8c2-440b-835f-862f8c27f3a4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fr-FR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3</xdr:row>
      <xdr:rowOff>328084</xdr:rowOff>
    </xdr:from>
    <xdr:to>
      <xdr:col>10</xdr:col>
      <xdr:colOff>645585</xdr:colOff>
      <xdr:row>18</xdr:row>
      <xdr:rowOff>63500</xdr:rowOff>
    </xdr:to>
    <xdr:graphicFrame>
      <xdr:nvGraphicFramePr>
        <xdr:cNvPr id="1361" name="Graphique 4"/>
        <xdr:cNvGraphicFramePr/>
      </xdr:nvGraphicFramePr>
      <xdr:xfrm>
        <a:off x="0" y="1849755"/>
        <a:ext cx="7722235" cy="64242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 tint="0.799981688894314"/>
  </sheetPr>
  <dimension ref="A1:J175"/>
  <sheetViews>
    <sheetView view="pageBreakPreview" zoomScale="78" zoomScaleNormal="100" workbookViewId="0">
      <selection activeCell="D3" sqref="D3"/>
    </sheetView>
  </sheetViews>
  <sheetFormatPr defaultColWidth="11" defaultRowHeight="20.25"/>
  <cols>
    <col min="1" max="1" width="18.4285714285714" style="185" customWidth="1"/>
    <col min="2" max="2" width="15.1428571428571" customWidth="1"/>
    <col min="3" max="3" width="14.8571428571429" customWidth="1"/>
    <col min="4" max="4" width="17.7142857142857" customWidth="1"/>
    <col min="5" max="5" width="15" customWidth="1"/>
    <col min="6" max="6" width="17.4285714285714" customWidth="1"/>
    <col min="7" max="7" width="17.7142857142857" customWidth="1"/>
    <col min="8" max="8" width="15.1428571428571" style="185" customWidth="1"/>
    <col min="9" max="9" width="11.4285714285714" style="181"/>
  </cols>
  <sheetData>
    <row r="1" ht="30" customHeight="1" spans="1:8">
      <c r="A1" s="186" t="s">
        <v>0</v>
      </c>
      <c r="B1" s="186"/>
      <c r="C1" s="186"/>
      <c r="D1" s="186"/>
      <c r="E1" s="186"/>
      <c r="F1" s="186"/>
      <c r="G1" s="186"/>
      <c r="H1" s="186"/>
    </row>
    <row r="2" ht="33.75" customHeight="1" spans="1:8">
      <c r="A2" s="186" t="s">
        <v>1</v>
      </c>
      <c r="B2" s="186"/>
      <c r="C2" s="186"/>
      <c r="D2" s="186"/>
      <c r="E2" s="186"/>
      <c r="F2" s="186"/>
      <c r="G2" s="186"/>
      <c r="H2" s="186"/>
    </row>
    <row r="3" ht="35.1" customHeight="1" spans="1:8">
      <c r="A3" s="187"/>
      <c r="B3" s="4"/>
      <c r="C3" s="4"/>
      <c r="D3" s="4"/>
      <c r="E3" s="4"/>
      <c r="F3" s="4"/>
      <c r="G3" s="4"/>
      <c r="H3" s="187"/>
    </row>
    <row r="4" ht="35.1" customHeight="1" spans="1:8">
      <c r="A4" s="188" t="s">
        <v>2</v>
      </c>
      <c r="B4" s="1"/>
      <c r="C4" s="1"/>
      <c r="D4" s="1"/>
      <c r="E4" s="1"/>
      <c r="F4" s="1"/>
      <c r="G4" s="1"/>
      <c r="H4" s="188" t="s">
        <v>3</v>
      </c>
    </row>
    <row r="5" s="184" customFormat="1" ht="35.1" customHeight="1" spans="1:9">
      <c r="A5" s="188"/>
      <c r="B5" s="189"/>
      <c r="C5" s="189"/>
      <c r="D5" s="189"/>
      <c r="E5" s="189"/>
      <c r="F5" s="189"/>
      <c r="G5" s="189"/>
      <c r="H5" s="188"/>
      <c r="I5" s="211"/>
    </row>
    <row r="6" ht="35.1" customHeight="1" spans="1:8">
      <c r="A6" s="188"/>
      <c r="B6" s="190" t="s">
        <v>4</v>
      </c>
      <c r="C6" s="190"/>
      <c r="D6" s="190"/>
      <c r="E6" s="190"/>
      <c r="F6" s="190"/>
      <c r="G6" s="190"/>
      <c r="H6" s="191" t="s">
        <v>5</v>
      </c>
    </row>
    <row r="7" ht="35.1" customHeight="1" spans="1:8">
      <c r="A7" s="192" t="s">
        <v>6</v>
      </c>
      <c r="B7" s="193" t="s">
        <v>7</v>
      </c>
      <c r="C7" s="193"/>
      <c r="D7" s="193"/>
      <c r="E7" s="193"/>
      <c r="F7" s="193"/>
      <c r="G7" s="193"/>
      <c r="H7" s="193"/>
    </row>
    <row r="8" ht="35.1" customHeight="1" spans="1:8">
      <c r="A8" s="191"/>
      <c r="B8" s="194"/>
      <c r="C8" s="195"/>
      <c r="D8" s="195"/>
      <c r="E8" s="195"/>
      <c r="F8" s="195"/>
      <c r="G8" s="195"/>
      <c r="H8" s="192"/>
    </row>
    <row r="9" ht="35.1" customHeight="1" spans="1:9">
      <c r="A9" s="196"/>
      <c r="B9" s="190" t="s">
        <v>8</v>
      </c>
      <c r="C9" s="190"/>
      <c r="D9" s="190"/>
      <c r="E9" s="190"/>
      <c r="F9" s="190"/>
      <c r="G9" s="190"/>
      <c r="H9" s="192" t="s">
        <v>9</v>
      </c>
      <c r="I9" s="212"/>
    </row>
    <row r="10" ht="35.1" customHeight="1" spans="1:9">
      <c r="A10" s="192" t="s">
        <v>10</v>
      </c>
      <c r="B10" s="193" t="s">
        <v>11</v>
      </c>
      <c r="C10" s="193"/>
      <c r="D10" s="193"/>
      <c r="E10" s="193"/>
      <c r="F10" s="193"/>
      <c r="G10" s="193"/>
      <c r="H10" s="193"/>
      <c r="I10" s="213"/>
    </row>
    <row r="11" ht="35.1" customHeight="1" spans="1:8">
      <c r="A11" s="197"/>
      <c r="B11" s="198"/>
      <c r="C11" s="198"/>
      <c r="D11" s="198"/>
      <c r="E11" s="198"/>
      <c r="F11" s="198"/>
      <c r="G11" s="198"/>
      <c r="H11" s="199"/>
    </row>
    <row r="12" ht="35.1" customHeight="1" spans="1:8">
      <c r="A12" s="196"/>
      <c r="B12" s="190" t="s">
        <v>12</v>
      </c>
      <c r="C12" s="190"/>
      <c r="D12" s="190"/>
      <c r="E12" s="190"/>
      <c r="F12" s="190"/>
      <c r="G12" s="190"/>
      <c r="H12" s="192" t="s">
        <v>13</v>
      </c>
    </row>
    <row r="13" ht="35.1" customHeight="1" spans="1:8">
      <c r="A13" s="192" t="s">
        <v>14</v>
      </c>
      <c r="B13" s="193" t="s">
        <v>15</v>
      </c>
      <c r="C13" s="193"/>
      <c r="D13" s="193"/>
      <c r="E13" s="193"/>
      <c r="F13" s="193"/>
      <c r="G13" s="193"/>
      <c r="H13" s="193"/>
    </row>
    <row r="14" ht="35.1" customHeight="1" spans="1:9">
      <c r="A14" s="200"/>
      <c r="B14" s="195"/>
      <c r="C14" s="195"/>
      <c r="D14" s="195"/>
      <c r="E14" s="195"/>
      <c r="F14" s="195"/>
      <c r="G14" s="195"/>
      <c r="H14" s="199"/>
      <c r="I14" s="214"/>
    </row>
    <row r="15" ht="35.1" customHeight="1" spans="1:8">
      <c r="A15" s="200"/>
      <c r="B15" s="190" t="s">
        <v>16</v>
      </c>
      <c r="C15" s="190"/>
      <c r="D15" s="190"/>
      <c r="E15" s="190"/>
      <c r="F15" s="190"/>
      <c r="G15" s="190"/>
      <c r="H15" s="201" t="s">
        <v>17</v>
      </c>
    </row>
    <row r="16" ht="35.1" customHeight="1" spans="1:8">
      <c r="A16" s="202" t="s">
        <v>18</v>
      </c>
      <c r="B16" s="193" t="s">
        <v>19</v>
      </c>
      <c r="C16" s="193"/>
      <c r="D16" s="193"/>
      <c r="E16" s="193"/>
      <c r="F16" s="193"/>
      <c r="G16" s="193"/>
      <c r="H16" s="193"/>
    </row>
    <row r="17" ht="35.1" customHeight="1" spans="1:8">
      <c r="A17" s="202"/>
      <c r="B17" s="74"/>
      <c r="C17" s="74"/>
      <c r="D17" s="74"/>
      <c r="E17" s="74"/>
      <c r="F17" s="74"/>
      <c r="G17" s="74"/>
      <c r="H17" s="203"/>
    </row>
    <row r="18" ht="35.1" customHeight="1" spans="1:9">
      <c r="A18" s="188"/>
      <c r="B18" s="190" t="s">
        <v>20</v>
      </c>
      <c r="C18" s="190"/>
      <c r="D18" s="190"/>
      <c r="E18" s="190"/>
      <c r="F18" s="190"/>
      <c r="G18" s="190"/>
      <c r="H18" s="192" t="s">
        <v>21</v>
      </c>
      <c r="I18" s="214"/>
    </row>
    <row r="19" ht="35.1" customHeight="1" spans="1:8">
      <c r="A19" s="223" t="s">
        <v>22</v>
      </c>
      <c r="B19" s="193" t="s">
        <v>23</v>
      </c>
      <c r="C19" s="193"/>
      <c r="D19" s="193"/>
      <c r="E19" s="193"/>
      <c r="F19" s="193"/>
      <c r="G19" s="193"/>
      <c r="H19" s="193"/>
    </row>
    <row r="20" ht="35.1" customHeight="1" spans="1:8">
      <c r="A20" s="197"/>
      <c r="B20" s="194"/>
      <c r="C20" s="194"/>
      <c r="D20" s="194"/>
      <c r="E20" s="194"/>
      <c r="F20" s="194"/>
      <c r="G20" s="194"/>
      <c r="H20" s="199"/>
    </row>
    <row r="21" ht="35.1" customHeight="1" spans="1:9">
      <c r="A21" s="196"/>
      <c r="B21" s="190" t="s">
        <v>24</v>
      </c>
      <c r="C21" s="190"/>
      <c r="D21" s="190"/>
      <c r="E21" s="190"/>
      <c r="F21" s="190"/>
      <c r="G21" s="190"/>
      <c r="H21" s="192" t="s">
        <v>25</v>
      </c>
      <c r="I21" s="214"/>
    </row>
    <row r="22" ht="35.1" customHeight="1" spans="1:8">
      <c r="A22" s="223" t="s">
        <v>26</v>
      </c>
      <c r="B22" s="204" t="s">
        <v>27</v>
      </c>
      <c r="C22" s="204"/>
      <c r="D22" s="204"/>
      <c r="E22" s="204"/>
      <c r="F22" s="204"/>
      <c r="G22" s="204"/>
      <c r="H22" s="204"/>
    </row>
    <row r="23" ht="35.1" customHeight="1" spans="1:8">
      <c r="A23" s="192"/>
      <c r="B23" s="204"/>
      <c r="C23" s="204"/>
      <c r="D23" s="204"/>
      <c r="E23" s="204"/>
      <c r="F23" s="204"/>
      <c r="G23" s="204"/>
      <c r="H23" s="204"/>
    </row>
    <row r="24" ht="35.1" customHeight="1" spans="1:8">
      <c r="A24" s="196"/>
      <c r="B24" s="190" t="s">
        <v>28</v>
      </c>
      <c r="C24" s="190"/>
      <c r="D24" s="190"/>
      <c r="E24" s="190"/>
      <c r="F24" s="190"/>
      <c r="G24" s="190"/>
      <c r="H24" s="192" t="s">
        <v>29</v>
      </c>
    </row>
    <row r="25" ht="35.1" customHeight="1" spans="1:8">
      <c r="A25" s="223" t="s">
        <v>30</v>
      </c>
      <c r="B25" s="204" t="s">
        <v>31</v>
      </c>
      <c r="C25" s="204"/>
      <c r="D25" s="204"/>
      <c r="E25" s="204"/>
      <c r="F25" s="204"/>
      <c r="G25" s="204"/>
      <c r="H25" s="204"/>
    </row>
    <row r="26" ht="35.1" customHeight="1" spans="1:8">
      <c r="A26" s="192"/>
      <c r="B26" s="74"/>
      <c r="C26" s="74"/>
      <c r="D26" s="74"/>
      <c r="E26" s="74"/>
      <c r="F26" s="74"/>
      <c r="G26" s="74"/>
      <c r="H26" s="205"/>
    </row>
    <row r="27" ht="35.1" customHeight="1" spans="1:8">
      <c r="A27" s="196"/>
      <c r="B27" s="190" t="s">
        <v>32</v>
      </c>
      <c r="C27" s="190"/>
      <c r="D27" s="190"/>
      <c r="E27" s="190"/>
      <c r="F27" s="190"/>
      <c r="G27" s="190"/>
      <c r="H27" s="192" t="s">
        <v>33</v>
      </c>
    </row>
    <row r="28" ht="35.1" customHeight="1" spans="1:8">
      <c r="A28" s="223" t="s">
        <v>34</v>
      </c>
      <c r="B28" s="204" t="s">
        <v>35</v>
      </c>
      <c r="C28" s="204"/>
      <c r="D28" s="204"/>
      <c r="E28" s="204"/>
      <c r="F28" s="204"/>
      <c r="G28" s="204"/>
      <c r="H28" s="204"/>
    </row>
    <row r="29" ht="35.1" customHeight="1" spans="1:8">
      <c r="A29" s="192"/>
      <c r="B29" s="74"/>
      <c r="C29" s="74"/>
      <c r="D29" s="74"/>
      <c r="E29" s="74"/>
      <c r="F29" s="74"/>
      <c r="G29" s="74"/>
      <c r="H29" s="205"/>
    </row>
    <row r="30" ht="35.1" customHeight="1" spans="1:8">
      <c r="A30" s="196"/>
      <c r="B30" s="190" t="s">
        <v>36</v>
      </c>
      <c r="C30" s="190"/>
      <c r="D30" s="190"/>
      <c r="E30" s="190"/>
      <c r="F30" s="190"/>
      <c r="G30" s="190"/>
      <c r="H30" s="192" t="s">
        <v>37</v>
      </c>
    </row>
    <row r="31" ht="35.1" customHeight="1" spans="1:8">
      <c r="A31" s="223" t="s">
        <v>38</v>
      </c>
      <c r="B31" s="204" t="s">
        <v>39</v>
      </c>
      <c r="C31" s="204"/>
      <c r="D31" s="204"/>
      <c r="E31" s="204"/>
      <c r="F31" s="204"/>
      <c r="G31" s="204"/>
      <c r="H31" s="204"/>
    </row>
    <row r="32" ht="35.1" customHeight="1" spans="1:8">
      <c r="A32" s="192"/>
      <c r="B32" s="74"/>
      <c r="C32" s="74"/>
      <c r="D32" s="74"/>
      <c r="E32" s="74"/>
      <c r="F32" s="74"/>
      <c r="G32" s="74"/>
      <c r="H32" s="205"/>
    </row>
    <row r="33" ht="35.1" customHeight="1" spans="2:9">
      <c r="B33" s="190" t="s">
        <v>40</v>
      </c>
      <c r="C33" s="190"/>
      <c r="D33" s="190"/>
      <c r="E33" s="190"/>
      <c r="F33" s="190"/>
      <c r="G33" s="190"/>
      <c r="H33" s="192" t="s">
        <v>41</v>
      </c>
      <c r="I33" s="214"/>
    </row>
    <row r="34" ht="35.1" customHeight="1" spans="1:8">
      <c r="A34" s="223" t="s">
        <v>42</v>
      </c>
      <c r="B34" s="204" t="s">
        <v>43</v>
      </c>
      <c r="C34" s="204"/>
      <c r="D34" s="204"/>
      <c r="E34" s="204"/>
      <c r="F34" s="204"/>
      <c r="G34" s="204"/>
      <c r="H34" s="204"/>
    </row>
    <row r="35" ht="35.1" customHeight="1" spans="1:8">
      <c r="A35" s="197"/>
      <c r="B35" s="195"/>
      <c r="C35" s="195"/>
      <c r="D35" s="195"/>
      <c r="E35" s="195"/>
      <c r="F35" s="195"/>
      <c r="G35" s="195"/>
      <c r="H35" s="205"/>
    </row>
    <row r="36" ht="35.1" customHeight="1" spans="2:9">
      <c r="B36" s="190" t="s">
        <v>44</v>
      </c>
      <c r="C36" s="190"/>
      <c r="D36" s="190"/>
      <c r="E36" s="190"/>
      <c r="F36" s="190"/>
      <c r="G36" s="190"/>
      <c r="H36" s="192" t="s">
        <v>45</v>
      </c>
      <c r="I36" s="214"/>
    </row>
    <row r="37" ht="35.1" customHeight="1" spans="1:8">
      <c r="A37" s="223" t="s">
        <v>46</v>
      </c>
      <c r="B37" s="204" t="s">
        <v>47</v>
      </c>
      <c r="C37" s="204"/>
      <c r="D37" s="204"/>
      <c r="E37" s="204"/>
      <c r="F37" s="204"/>
      <c r="G37" s="204"/>
      <c r="H37" s="204"/>
    </row>
    <row r="38" ht="35.1" customHeight="1" spans="1:8">
      <c r="A38" s="197"/>
      <c r="B38" s="194"/>
      <c r="C38" s="194"/>
      <c r="D38" s="194"/>
      <c r="E38" s="194"/>
      <c r="F38" s="194"/>
      <c r="G38" s="194"/>
      <c r="H38" s="206"/>
    </row>
    <row r="39" ht="35.1" customHeight="1" spans="2:9">
      <c r="B39" s="190" t="s">
        <v>48</v>
      </c>
      <c r="C39" s="190"/>
      <c r="D39" s="190"/>
      <c r="E39" s="190"/>
      <c r="F39" s="190"/>
      <c r="G39" s="190"/>
      <c r="H39" s="192" t="s">
        <v>49</v>
      </c>
      <c r="I39" s="214"/>
    </row>
    <row r="40" ht="35.1" customHeight="1" spans="1:8">
      <c r="A40" s="223" t="s">
        <v>50</v>
      </c>
      <c r="B40" s="204" t="s">
        <v>51</v>
      </c>
      <c r="C40" s="204"/>
      <c r="D40" s="204"/>
      <c r="E40" s="204"/>
      <c r="F40" s="204"/>
      <c r="G40" s="204"/>
      <c r="H40" s="204"/>
    </row>
    <row r="41" ht="35.1" customHeight="1" spans="1:8">
      <c r="A41" s="197"/>
      <c r="B41" s="194"/>
      <c r="C41" s="194"/>
      <c r="D41" s="194"/>
      <c r="E41" s="194"/>
      <c r="F41" s="194"/>
      <c r="G41" s="194"/>
      <c r="H41" s="206"/>
    </row>
    <row r="42" ht="35.1" customHeight="1" spans="2:10">
      <c r="B42" s="190" t="s">
        <v>52</v>
      </c>
      <c r="C42" s="190"/>
      <c r="D42" s="190"/>
      <c r="E42" s="190"/>
      <c r="F42" s="190"/>
      <c r="G42" s="190"/>
      <c r="H42" s="192" t="s">
        <v>53</v>
      </c>
      <c r="I42" s="214"/>
      <c r="J42" s="215"/>
    </row>
    <row r="43" ht="35.1" customHeight="1" spans="1:10">
      <c r="A43" s="223" t="s">
        <v>54</v>
      </c>
      <c r="B43" s="207" t="s">
        <v>55</v>
      </c>
      <c r="C43" s="207"/>
      <c r="D43" s="207"/>
      <c r="E43" s="207"/>
      <c r="F43" s="207"/>
      <c r="G43" s="207"/>
      <c r="H43" s="207"/>
      <c r="J43" s="216"/>
    </row>
    <row r="44" ht="35.1" customHeight="1" spans="1:10">
      <c r="A44" s="197"/>
      <c r="B44" s="194"/>
      <c r="C44" s="194"/>
      <c r="D44" s="208"/>
      <c r="E44" s="194"/>
      <c r="F44" s="194"/>
      <c r="G44" s="194"/>
      <c r="H44" s="206"/>
      <c r="J44" s="215"/>
    </row>
    <row r="45" ht="35.1" customHeight="1" spans="2:10">
      <c r="B45" s="190" t="s">
        <v>56</v>
      </c>
      <c r="C45" s="190"/>
      <c r="D45" s="190"/>
      <c r="E45" s="190"/>
      <c r="F45" s="190"/>
      <c r="G45" s="190"/>
      <c r="H45" s="192" t="s">
        <v>57</v>
      </c>
      <c r="I45" s="214"/>
      <c r="J45" s="216"/>
    </row>
    <row r="46" ht="35.1" customHeight="1" spans="1:10">
      <c r="A46" s="223" t="s">
        <v>58</v>
      </c>
      <c r="B46" s="204" t="s">
        <v>59</v>
      </c>
      <c r="C46" s="204"/>
      <c r="D46" s="204"/>
      <c r="E46" s="204"/>
      <c r="F46" s="204"/>
      <c r="G46" s="204"/>
      <c r="H46" s="204"/>
      <c r="J46" s="215"/>
    </row>
    <row r="47" ht="35.1" customHeight="1" spans="1:10">
      <c r="A47" s="197"/>
      <c r="B47" s="194"/>
      <c r="C47" s="194"/>
      <c r="D47" s="209"/>
      <c r="E47" s="194"/>
      <c r="F47" s="194"/>
      <c r="G47" s="194"/>
      <c r="H47" s="206"/>
      <c r="J47" s="216"/>
    </row>
    <row r="48" ht="35.1" customHeight="1" spans="2:10">
      <c r="B48" s="190" t="s">
        <v>60</v>
      </c>
      <c r="C48" s="190"/>
      <c r="D48" s="190"/>
      <c r="E48" s="190"/>
      <c r="F48" s="190"/>
      <c r="G48" s="190"/>
      <c r="H48" s="192" t="s">
        <v>61</v>
      </c>
      <c r="I48" s="214"/>
      <c r="J48" s="215"/>
    </row>
    <row r="49" ht="35.1" customHeight="1" spans="1:10">
      <c r="A49" s="223" t="s">
        <v>62</v>
      </c>
      <c r="B49" s="204" t="s">
        <v>63</v>
      </c>
      <c r="C49" s="204"/>
      <c r="D49" s="204"/>
      <c r="E49" s="204"/>
      <c r="F49" s="204"/>
      <c r="G49" s="204"/>
      <c r="H49" s="204"/>
      <c r="J49" s="215"/>
    </row>
    <row r="50" ht="35.1" customHeight="1" spans="1:10">
      <c r="A50" s="197"/>
      <c r="B50" s="194"/>
      <c r="C50" s="194"/>
      <c r="D50" s="194"/>
      <c r="E50" s="194"/>
      <c r="F50" s="194"/>
      <c r="G50" s="194"/>
      <c r="H50" s="206"/>
      <c r="J50" s="215"/>
    </row>
    <row r="51" ht="35.1" customHeight="1" spans="2:10">
      <c r="B51" s="190" t="s">
        <v>64</v>
      </c>
      <c r="C51" s="190"/>
      <c r="D51" s="190"/>
      <c r="E51" s="190"/>
      <c r="F51" s="190"/>
      <c r="G51" s="190"/>
      <c r="H51" s="192" t="s">
        <v>65</v>
      </c>
      <c r="I51" s="214"/>
      <c r="J51" s="215"/>
    </row>
    <row r="52" ht="35.1" customHeight="1" spans="1:10">
      <c r="A52" s="223" t="s">
        <v>66</v>
      </c>
      <c r="B52" s="204" t="s">
        <v>67</v>
      </c>
      <c r="C52" s="204"/>
      <c r="D52" s="204"/>
      <c r="E52" s="204"/>
      <c r="F52" s="204"/>
      <c r="G52" s="204"/>
      <c r="H52" s="204"/>
      <c r="J52" s="216"/>
    </row>
    <row r="53" ht="35.1" customHeight="1" spans="1:10">
      <c r="A53" s="197"/>
      <c r="B53" s="194"/>
      <c r="C53" s="194"/>
      <c r="D53" s="194"/>
      <c r="E53" s="194"/>
      <c r="F53" s="194"/>
      <c r="G53" s="194"/>
      <c r="H53" s="206"/>
      <c r="J53" s="216"/>
    </row>
    <row r="54" ht="35.1" customHeight="1" spans="2:10">
      <c r="B54" s="190" t="s">
        <v>68</v>
      </c>
      <c r="C54" s="190"/>
      <c r="D54" s="190"/>
      <c r="E54" s="190"/>
      <c r="F54" s="190"/>
      <c r="G54" s="190"/>
      <c r="H54" s="192" t="s">
        <v>69</v>
      </c>
      <c r="I54" s="214"/>
      <c r="J54" s="215"/>
    </row>
    <row r="55" ht="35.1" customHeight="1" spans="1:8">
      <c r="A55" s="223" t="s">
        <v>70</v>
      </c>
      <c r="B55" s="204" t="s">
        <v>71</v>
      </c>
      <c r="C55" s="204"/>
      <c r="D55" s="204"/>
      <c r="E55" s="204"/>
      <c r="F55" s="204"/>
      <c r="G55" s="204"/>
      <c r="H55" s="204"/>
    </row>
    <row r="56" ht="35.1" customHeight="1" spans="1:8">
      <c r="A56" s="197"/>
      <c r="B56" s="194"/>
      <c r="C56" s="194"/>
      <c r="D56" s="194"/>
      <c r="E56" s="194"/>
      <c r="F56" s="194"/>
      <c r="G56" s="194"/>
      <c r="H56" s="206"/>
    </row>
    <row r="57" ht="35.1" customHeight="1" spans="2:9">
      <c r="B57" s="190" t="s">
        <v>72</v>
      </c>
      <c r="C57" s="190"/>
      <c r="D57" s="190"/>
      <c r="E57" s="190"/>
      <c r="F57" s="190"/>
      <c r="G57" s="190"/>
      <c r="H57" s="192" t="s">
        <v>73</v>
      </c>
      <c r="I57" s="214"/>
    </row>
    <row r="58" ht="35.1" customHeight="1" spans="1:8">
      <c r="A58" s="223" t="s">
        <v>74</v>
      </c>
      <c r="B58" s="204" t="s">
        <v>75</v>
      </c>
      <c r="C58" s="204"/>
      <c r="D58" s="204"/>
      <c r="E58" s="204"/>
      <c r="F58" s="204"/>
      <c r="G58" s="204"/>
      <c r="H58" s="204"/>
    </row>
    <row r="59" ht="35.1" customHeight="1" spans="1:8">
      <c r="A59" s="192"/>
      <c r="B59" s="74"/>
      <c r="C59" s="74"/>
      <c r="D59" s="74"/>
      <c r="E59" s="74"/>
      <c r="F59" s="74"/>
      <c r="G59" s="74"/>
      <c r="H59" s="210"/>
    </row>
    <row r="60" ht="35.1" customHeight="1" spans="2:8">
      <c r="B60" s="190" t="s">
        <v>76</v>
      </c>
      <c r="C60" s="190"/>
      <c r="D60" s="190"/>
      <c r="E60" s="190"/>
      <c r="F60" s="190"/>
      <c r="G60" s="190"/>
      <c r="H60" s="192" t="s">
        <v>77</v>
      </c>
    </row>
    <row r="61" ht="35.1" customHeight="1" spans="1:8">
      <c r="A61" s="223" t="s">
        <v>78</v>
      </c>
      <c r="B61" s="204" t="s">
        <v>79</v>
      </c>
      <c r="C61" s="204"/>
      <c r="D61" s="204"/>
      <c r="E61" s="204"/>
      <c r="F61" s="204"/>
      <c r="G61" s="204"/>
      <c r="H61" s="204"/>
    </row>
    <row r="62" ht="35.1" customHeight="1" spans="1:8">
      <c r="A62" s="197"/>
      <c r="B62" s="194"/>
      <c r="C62" s="194"/>
      <c r="D62" s="194"/>
      <c r="E62" s="194"/>
      <c r="F62" s="194"/>
      <c r="G62" s="194"/>
      <c r="H62" s="206"/>
    </row>
    <row r="63" ht="35.1" customHeight="1" spans="1:9">
      <c r="A63" s="196"/>
      <c r="B63" s="190" t="s">
        <v>80</v>
      </c>
      <c r="C63" s="190"/>
      <c r="D63" s="190"/>
      <c r="E63" s="190"/>
      <c r="F63" s="190"/>
      <c r="G63" s="190"/>
      <c r="H63" s="192" t="s">
        <v>81</v>
      </c>
      <c r="I63" s="214"/>
    </row>
    <row r="64" ht="35.1" customHeight="1" spans="1:8">
      <c r="A64" s="223" t="s">
        <v>82</v>
      </c>
      <c r="B64" s="204" t="s">
        <v>83</v>
      </c>
      <c r="C64" s="204"/>
      <c r="D64" s="204"/>
      <c r="E64" s="204"/>
      <c r="F64" s="204"/>
      <c r="G64" s="204"/>
      <c r="H64" s="204"/>
    </row>
    <row r="65" ht="35.1" customHeight="1" spans="1:8">
      <c r="A65" s="200"/>
      <c r="B65" s="195"/>
      <c r="C65" s="195"/>
      <c r="D65" s="195"/>
      <c r="E65" s="195"/>
      <c r="F65" s="195"/>
      <c r="G65" s="195"/>
      <c r="H65" s="205"/>
    </row>
    <row r="66" ht="35.1" customHeight="1" spans="2:9">
      <c r="B66" s="190" t="s">
        <v>84</v>
      </c>
      <c r="C66" s="190"/>
      <c r="D66" s="190"/>
      <c r="E66" s="190"/>
      <c r="F66" s="190"/>
      <c r="G66" s="190"/>
      <c r="H66" s="192" t="s">
        <v>85</v>
      </c>
      <c r="I66" s="214"/>
    </row>
    <row r="67" ht="35.1" customHeight="1" spans="1:8">
      <c r="A67" s="192" t="s">
        <v>86</v>
      </c>
      <c r="B67" s="204" t="s">
        <v>87</v>
      </c>
      <c r="C67" s="204"/>
      <c r="D67" s="204"/>
      <c r="E67" s="204"/>
      <c r="F67" s="204"/>
      <c r="G67" s="204"/>
      <c r="H67" s="204"/>
    </row>
    <row r="68" s="1" customFormat="1" ht="35.1" customHeight="1" spans="1:8">
      <c r="A68" s="206"/>
      <c r="B68" s="194"/>
      <c r="C68" s="217"/>
      <c r="D68" s="217"/>
      <c r="E68" s="217"/>
      <c r="F68" s="217"/>
      <c r="G68" s="217"/>
      <c r="H68" s="197"/>
    </row>
    <row r="69" ht="35.1" customHeight="1" spans="1:9">
      <c r="A69" s="192"/>
      <c r="B69" s="190" t="s">
        <v>88</v>
      </c>
      <c r="C69" s="190"/>
      <c r="D69" s="190"/>
      <c r="E69" s="190"/>
      <c r="F69" s="190"/>
      <c r="G69" s="190"/>
      <c r="H69" s="192" t="s">
        <v>89</v>
      </c>
      <c r="I69" s="214"/>
    </row>
    <row r="70" ht="35.1" customHeight="1" spans="1:8">
      <c r="A70" s="192" t="s">
        <v>90</v>
      </c>
      <c r="B70" s="204" t="s">
        <v>91</v>
      </c>
      <c r="C70" s="204"/>
      <c r="D70" s="204"/>
      <c r="E70" s="204"/>
      <c r="F70" s="204"/>
      <c r="G70" s="204"/>
      <c r="H70" s="204"/>
    </row>
    <row r="71" ht="35.1" customHeight="1" spans="2:8">
      <c r="B71" s="194"/>
      <c r="C71" s="194"/>
      <c r="D71" s="194"/>
      <c r="E71" s="194"/>
      <c r="F71" s="194"/>
      <c r="G71" s="194"/>
      <c r="H71" s="197"/>
    </row>
    <row r="72" ht="35.1" customHeight="1" spans="1:9">
      <c r="A72" s="218"/>
      <c r="B72" s="190" t="s">
        <v>92</v>
      </c>
      <c r="C72" s="190"/>
      <c r="D72" s="190"/>
      <c r="E72" s="190"/>
      <c r="F72" s="190"/>
      <c r="G72" s="190"/>
      <c r="H72" s="192" t="s">
        <v>93</v>
      </c>
      <c r="I72" s="214"/>
    </row>
    <row r="73" ht="35.1" customHeight="1" spans="1:8">
      <c r="A73" s="223" t="s">
        <v>94</v>
      </c>
      <c r="B73" s="204" t="s">
        <v>95</v>
      </c>
      <c r="C73" s="204"/>
      <c r="D73" s="204"/>
      <c r="E73" s="204"/>
      <c r="F73" s="204"/>
      <c r="G73" s="204"/>
      <c r="H73" s="204"/>
    </row>
    <row r="74" ht="35.1" customHeight="1" spans="1:8">
      <c r="A74" s="219"/>
      <c r="B74" s="194"/>
      <c r="C74" s="194"/>
      <c r="D74" s="194"/>
      <c r="E74" s="194"/>
      <c r="F74" s="194"/>
      <c r="G74" s="194"/>
      <c r="H74" s="220"/>
    </row>
    <row r="75" ht="35.1" customHeight="1" spans="1:9">
      <c r="A75" s="200"/>
      <c r="B75" s="190" t="s">
        <v>96</v>
      </c>
      <c r="C75" s="190"/>
      <c r="D75" s="190"/>
      <c r="E75" s="190"/>
      <c r="F75" s="190"/>
      <c r="G75" s="190"/>
      <c r="H75" s="192" t="s">
        <v>97</v>
      </c>
      <c r="I75" s="214"/>
    </row>
    <row r="76" ht="35.1" customHeight="1" spans="1:8">
      <c r="A76" s="223" t="s">
        <v>98</v>
      </c>
      <c r="B76" s="204" t="s">
        <v>99</v>
      </c>
      <c r="C76" s="204"/>
      <c r="D76" s="204"/>
      <c r="E76" s="204"/>
      <c r="F76" s="204"/>
      <c r="G76" s="204"/>
      <c r="H76" s="204"/>
    </row>
    <row r="77" ht="35.1" customHeight="1" spans="1:8">
      <c r="A77" s="192"/>
      <c r="B77" s="194"/>
      <c r="C77" s="194"/>
      <c r="D77" s="194"/>
      <c r="E77" s="194"/>
      <c r="F77" s="194"/>
      <c r="G77" s="194"/>
      <c r="H77" s="221"/>
    </row>
    <row r="78" ht="35.1" customHeight="1" spans="1:9">
      <c r="A78" s="192"/>
      <c r="B78" s="190" t="s">
        <v>100</v>
      </c>
      <c r="C78" s="190"/>
      <c r="D78" s="190"/>
      <c r="E78" s="190"/>
      <c r="F78" s="190"/>
      <c r="G78" s="190"/>
      <c r="H78" s="201" t="s">
        <v>101</v>
      </c>
      <c r="I78" s="214"/>
    </row>
    <row r="79" ht="35.1" customHeight="1" spans="1:8">
      <c r="A79" s="224" t="s">
        <v>102</v>
      </c>
      <c r="B79" s="204" t="s">
        <v>103</v>
      </c>
      <c r="C79" s="204"/>
      <c r="D79" s="204"/>
      <c r="E79" s="204"/>
      <c r="F79" s="204"/>
      <c r="G79" s="204"/>
      <c r="H79" s="204"/>
    </row>
    <row r="80" ht="35.1" customHeight="1" spans="2:8">
      <c r="B80" s="194"/>
      <c r="C80" s="194"/>
      <c r="D80" s="194"/>
      <c r="E80" s="194"/>
      <c r="F80" s="194"/>
      <c r="G80" s="194"/>
      <c r="H80" s="220"/>
    </row>
    <row r="81" ht="35.1" customHeight="1" spans="1:9">
      <c r="A81" s="192"/>
      <c r="B81" s="190" t="s">
        <v>104</v>
      </c>
      <c r="C81" s="190"/>
      <c r="D81" s="190"/>
      <c r="E81" s="190"/>
      <c r="F81" s="190"/>
      <c r="G81" s="190"/>
      <c r="H81" s="201" t="s">
        <v>105</v>
      </c>
      <c r="I81" s="214"/>
    </row>
    <row r="82" ht="35.1" customHeight="1" spans="1:8">
      <c r="A82" s="223" t="s">
        <v>106</v>
      </c>
      <c r="B82" s="204" t="s">
        <v>107</v>
      </c>
      <c r="C82" s="204"/>
      <c r="D82" s="204"/>
      <c r="E82" s="204"/>
      <c r="F82" s="204"/>
      <c r="G82" s="204"/>
      <c r="H82" s="204"/>
    </row>
    <row r="83" ht="35.1" customHeight="1" spans="1:8">
      <c r="A83" s="192"/>
      <c r="B83" s="74"/>
      <c r="C83" s="74"/>
      <c r="D83" s="74"/>
      <c r="E83" s="74"/>
      <c r="F83" s="74"/>
      <c r="G83" s="74"/>
      <c r="H83" s="222"/>
    </row>
    <row r="84" ht="35.1" customHeight="1" spans="2:8">
      <c r="B84" s="190" t="s">
        <v>108</v>
      </c>
      <c r="C84" s="190"/>
      <c r="D84" s="190"/>
      <c r="E84" s="190"/>
      <c r="F84" s="190"/>
      <c r="G84" s="190"/>
      <c r="H84" s="201" t="s">
        <v>109</v>
      </c>
    </row>
    <row r="85" ht="35.1" customHeight="1" spans="1:8">
      <c r="A85" s="223" t="s">
        <v>110</v>
      </c>
      <c r="B85" s="204" t="s">
        <v>111</v>
      </c>
      <c r="C85" s="204"/>
      <c r="D85" s="204"/>
      <c r="E85" s="204"/>
      <c r="F85" s="204"/>
      <c r="G85" s="204"/>
      <c r="H85" s="204"/>
    </row>
    <row r="86" ht="15" customHeight="1" spans="2:8">
      <c r="B86" s="194"/>
      <c r="C86" s="194"/>
      <c r="D86" s="194"/>
      <c r="E86" s="194"/>
      <c r="F86" s="194"/>
      <c r="G86" s="194"/>
      <c r="H86" s="197"/>
    </row>
    <row r="87" ht="21.75" customHeight="1" spans="1:9">
      <c r="A87" s="219"/>
      <c r="B87" s="190" t="s">
        <v>112</v>
      </c>
      <c r="C87" s="190"/>
      <c r="D87" s="190"/>
      <c r="E87" s="190"/>
      <c r="F87" s="190"/>
      <c r="G87" s="190"/>
      <c r="H87" s="201" t="s">
        <v>113</v>
      </c>
      <c r="I87" s="214"/>
    </row>
    <row r="88" ht="38.25" customHeight="1" spans="1:8">
      <c r="A88" s="223" t="s">
        <v>114</v>
      </c>
      <c r="B88" s="204" t="s">
        <v>115</v>
      </c>
      <c r="C88" s="204"/>
      <c r="D88" s="204"/>
      <c r="E88" s="204"/>
      <c r="F88" s="204"/>
      <c r="G88" s="204"/>
      <c r="H88" s="204"/>
    </row>
    <row r="89" ht="15" customHeight="1" spans="2:8">
      <c r="B89" s="194"/>
      <c r="C89" s="194"/>
      <c r="D89" s="194"/>
      <c r="E89" s="194"/>
      <c r="F89" s="194"/>
      <c r="G89" s="194"/>
      <c r="H89" s="197"/>
    </row>
    <row r="90" spans="2:8">
      <c r="B90" s="209"/>
      <c r="C90" s="209"/>
      <c r="D90" s="209"/>
      <c r="E90" s="209"/>
      <c r="F90" s="209"/>
      <c r="G90" s="209"/>
      <c r="H90" s="222"/>
    </row>
    <row r="91" spans="2:8">
      <c r="B91" s="209"/>
      <c r="C91" s="209"/>
      <c r="D91" s="209"/>
      <c r="E91" s="209"/>
      <c r="F91" s="209"/>
      <c r="G91" s="209"/>
      <c r="H91" s="222"/>
    </row>
    <row r="92" spans="2:8">
      <c r="B92" s="209"/>
      <c r="C92" s="209"/>
      <c r="D92" s="209"/>
      <c r="E92" s="209"/>
      <c r="F92" s="209"/>
      <c r="G92" s="209"/>
      <c r="H92" s="222"/>
    </row>
    <row r="93" spans="2:8">
      <c r="B93" s="209"/>
      <c r="C93" s="209"/>
      <c r="D93" s="209"/>
      <c r="E93" s="209"/>
      <c r="F93" s="209"/>
      <c r="G93" s="209"/>
      <c r="H93" s="222"/>
    </row>
    <row r="94" spans="2:8">
      <c r="B94" s="209"/>
      <c r="C94" s="209"/>
      <c r="D94" s="209"/>
      <c r="E94" s="209"/>
      <c r="F94" s="209"/>
      <c r="G94" s="209"/>
      <c r="H94" s="222"/>
    </row>
    <row r="95" spans="2:8">
      <c r="B95" s="209"/>
      <c r="C95" s="209"/>
      <c r="D95" s="209"/>
      <c r="E95" s="209"/>
      <c r="F95" s="209"/>
      <c r="G95" s="209"/>
      <c r="H95" s="222"/>
    </row>
    <row r="96" spans="2:8">
      <c r="B96" s="209"/>
      <c r="C96" s="209"/>
      <c r="D96" s="209"/>
      <c r="E96" s="209"/>
      <c r="F96" s="209"/>
      <c r="G96" s="209"/>
      <c r="H96" s="199"/>
    </row>
    <row r="97" spans="2:8">
      <c r="B97" s="209"/>
      <c r="C97" s="209"/>
      <c r="D97" s="209"/>
      <c r="E97" s="209"/>
      <c r="F97" s="209"/>
      <c r="G97" s="209"/>
      <c r="H97" s="199"/>
    </row>
    <row r="98" spans="2:8">
      <c r="B98" s="209"/>
      <c r="C98" s="209"/>
      <c r="D98" s="209"/>
      <c r="E98" s="209"/>
      <c r="F98" s="209"/>
      <c r="G98" s="209"/>
      <c r="H98" s="199"/>
    </row>
    <row r="99" spans="2:8">
      <c r="B99" s="209"/>
      <c r="C99" s="209"/>
      <c r="D99" s="209"/>
      <c r="E99" s="209"/>
      <c r="F99" s="209"/>
      <c r="G99" s="209"/>
      <c r="H99" s="199"/>
    </row>
    <row r="100" spans="2:8">
      <c r="B100" s="209"/>
      <c r="C100" s="209"/>
      <c r="D100" s="209"/>
      <c r="E100" s="209"/>
      <c r="F100" s="209"/>
      <c r="G100" s="209"/>
      <c r="H100" s="199"/>
    </row>
    <row r="101" spans="2:8">
      <c r="B101" s="209"/>
      <c r="C101" s="209"/>
      <c r="D101" s="209"/>
      <c r="E101" s="209"/>
      <c r="F101" s="209"/>
      <c r="G101" s="209"/>
      <c r="H101" s="199"/>
    </row>
    <row r="102" spans="2:8">
      <c r="B102" s="209"/>
      <c r="C102" s="209"/>
      <c r="D102" s="209"/>
      <c r="E102" s="209"/>
      <c r="F102" s="209"/>
      <c r="G102" s="209"/>
      <c r="H102" s="199"/>
    </row>
    <row r="103" spans="2:8">
      <c r="B103" s="209"/>
      <c r="C103" s="209"/>
      <c r="D103" s="209"/>
      <c r="E103" s="209"/>
      <c r="F103" s="209"/>
      <c r="G103" s="209"/>
      <c r="H103" s="199"/>
    </row>
    <row r="104" spans="2:8">
      <c r="B104" s="209"/>
      <c r="C104" s="209"/>
      <c r="D104" s="209"/>
      <c r="E104" s="209"/>
      <c r="F104" s="209"/>
      <c r="G104" s="209"/>
      <c r="H104" s="199"/>
    </row>
    <row r="105" spans="2:8">
      <c r="B105" s="209"/>
      <c r="C105" s="209"/>
      <c r="D105" s="209"/>
      <c r="E105" s="209"/>
      <c r="F105" s="209"/>
      <c r="G105" s="209"/>
      <c r="H105" s="199"/>
    </row>
    <row r="106" spans="2:8">
      <c r="B106" s="209"/>
      <c r="C106" s="209"/>
      <c r="D106" s="209"/>
      <c r="E106" s="209"/>
      <c r="F106" s="209"/>
      <c r="G106" s="209"/>
      <c r="H106" s="199"/>
    </row>
    <row r="107" spans="2:8">
      <c r="B107" s="209"/>
      <c r="C107" s="209"/>
      <c r="D107" s="209"/>
      <c r="E107" s="209"/>
      <c r="F107" s="209"/>
      <c r="G107" s="209"/>
      <c r="H107" s="199"/>
    </row>
    <row r="108" spans="2:8">
      <c r="B108" s="209"/>
      <c r="C108" s="209"/>
      <c r="D108" s="209"/>
      <c r="E108" s="209"/>
      <c r="F108" s="209"/>
      <c r="G108" s="209"/>
      <c r="H108" s="199"/>
    </row>
    <row r="109" spans="2:8">
      <c r="B109" s="209"/>
      <c r="C109" s="209"/>
      <c r="D109" s="209"/>
      <c r="E109" s="209"/>
      <c r="F109" s="209"/>
      <c r="G109" s="209"/>
      <c r="H109" s="199"/>
    </row>
    <row r="110" spans="2:8">
      <c r="B110" s="209"/>
      <c r="C110" s="209"/>
      <c r="D110" s="209"/>
      <c r="E110" s="209"/>
      <c r="F110" s="209"/>
      <c r="G110" s="209"/>
      <c r="H110" s="199"/>
    </row>
    <row r="111" spans="2:8">
      <c r="B111" s="209"/>
      <c r="C111" s="209"/>
      <c r="D111" s="209"/>
      <c r="E111" s="209"/>
      <c r="F111" s="209"/>
      <c r="G111" s="209"/>
      <c r="H111" s="199"/>
    </row>
    <row r="112" spans="2:8">
      <c r="B112" s="209"/>
      <c r="C112" s="209"/>
      <c r="D112" s="209"/>
      <c r="E112" s="209"/>
      <c r="F112" s="209"/>
      <c r="G112" s="209"/>
      <c r="H112" s="199"/>
    </row>
    <row r="113" spans="2:8">
      <c r="B113" s="209"/>
      <c r="C113" s="209"/>
      <c r="D113" s="209"/>
      <c r="E113" s="209"/>
      <c r="F113" s="209"/>
      <c r="G113" s="209"/>
      <c r="H113" s="199"/>
    </row>
    <row r="114" spans="2:8">
      <c r="B114" s="209"/>
      <c r="C114" s="209"/>
      <c r="D114" s="209"/>
      <c r="E114" s="209"/>
      <c r="F114" s="209"/>
      <c r="G114" s="209"/>
      <c r="H114" s="199"/>
    </row>
    <row r="115" spans="2:8">
      <c r="B115" s="209"/>
      <c r="C115" s="209"/>
      <c r="D115" s="209"/>
      <c r="E115" s="209"/>
      <c r="F115" s="209"/>
      <c r="G115" s="209"/>
      <c r="H115" s="199"/>
    </row>
    <row r="116" spans="2:8">
      <c r="B116" s="209"/>
      <c r="C116" s="209"/>
      <c r="D116" s="209"/>
      <c r="E116" s="209"/>
      <c r="F116" s="209"/>
      <c r="G116" s="209"/>
      <c r="H116" s="199"/>
    </row>
    <row r="117" spans="2:8">
      <c r="B117" s="209"/>
      <c r="C117" s="209"/>
      <c r="D117" s="209"/>
      <c r="E117" s="209"/>
      <c r="F117" s="209"/>
      <c r="G117" s="209"/>
      <c r="H117" s="199"/>
    </row>
    <row r="118" spans="2:8">
      <c r="B118" s="209"/>
      <c r="C118" s="209"/>
      <c r="D118" s="209"/>
      <c r="E118" s="209"/>
      <c r="F118" s="209"/>
      <c r="G118" s="209"/>
      <c r="H118" s="199"/>
    </row>
    <row r="119" spans="2:8">
      <c r="B119" s="209"/>
      <c r="C119" s="209"/>
      <c r="D119" s="209"/>
      <c r="E119" s="209"/>
      <c r="F119" s="209"/>
      <c r="G119" s="209"/>
      <c r="H119" s="199"/>
    </row>
    <row r="120" spans="2:8">
      <c r="B120" s="209"/>
      <c r="C120" s="209"/>
      <c r="D120" s="209"/>
      <c r="E120" s="209"/>
      <c r="F120" s="209"/>
      <c r="G120" s="209"/>
      <c r="H120" s="199"/>
    </row>
    <row r="121" spans="2:8">
      <c r="B121" s="209"/>
      <c r="C121" s="209"/>
      <c r="D121" s="209"/>
      <c r="E121" s="209"/>
      <c r="F121" s="209"/>
      <c r="G121" s="209"/>
      <c r="H121" s="199"/>
    </row>
    <row r="122" spans="2:8">
      <c r="B122" s="209"/>
      <c r="C122" s="209"/>
      <c r="D122" s="209"/>
      <c r="E122" s="209"/>
      <c r="F122" s="209"/>
      <c r="G122" s="209"/>
      <c r="H122" s="199"/>
    </row>
    <row r="123" spans="2:8">
      <c r="B123" s="209"/>
      <c r="C123" s="209"/>
      <c r="D123" s="209"/>
      <c r="E123" s="209"/>
      <c r="F123" s="209"/>
      <c r="G123" s="209"/>
      <c r="H123" s="199"/>
    </row>
    <row r="124" spans="2:8">
      <c r="B124" s="209"/>
      <c r="C124" s="209"/>
      <c r="D124" s="209"/>
      <c r="E124" s="209"/>
      <c r="F124" s="209"/>
      <c r="G124" s="209"/>
      <c r="H124" s="199"/>
    </row>
    <row r="125" spans="2:8">
      <c r="B125" s="209"/>
      <c r="C125" s="209"/>
      <c r="D125" s="209"/>
      <c r="E125" s="209"/>
      <c r="F125" s="209"/>
      <c r="G125" s="209"/>
      <c r="H125" s="199"/>
    </row>
    <row r="126" spans="2:8">
      <c r="B126" s="209"/>
      <c r="C126" s="209"/>
      <c r="D126" s="209"/>
      <c r="E126" s="209"/>
      <c r="F126" s="209"/>
      <c r="G126" s="209"/>
      <c r="H126" s="199"/>
    </row>
    <row r="127" spans="2:8">
      <c r="B127" s="209"/>
      <c r="C127" s="209"/>
      <c r="D127" s="209"/>
      <c r="E127" s="209"/>
      <c r="F127" s="209"/>
      <c r="G127" s="209"/>
      <c r="H127" s="199"/>
    </row>
    <row r="128" spans="2:8">
      <c r="B128" s="209"/>
      <c r="C128" s="209"/>
      <c r="D128" s="209"/>
      <c r="E128" s="209"/>
      <c r="F128" s="209"/>
      <c r="G128" s="209"/>
      <c r="H128" s="199"/>
    </row>
    <row r="129" spans="2:8">
      <c r="B129" s="209"/>
      <c r="C129" s="209"/>
      <c r="D129" s="209"/>
      <c r="E129" s="209"/>
      <c r="F129" s="209"/>
      <c r="G129" s="209"/>
      <c r="H129" s="199"/>
    </row>
    <row r="130" spans="2:8">
      <c r="B130" s="209"/>
      <c r="C130" s="209"/>
      <c r="D130" s="209"/>
      <c r="E130" s="209"/>
      <c r="F130" s="209"/>
      <c r="G130" s="209"/>
      <c r="H130" s="199"/>
    </row>
    <row r="131" spans="2:8">
      <c r="B131" s="209"/>
      <c r="C131" s="209"/>
      <c r="D131" s="209"/>
      <c r="E131" s="209"/>
      <c r="F131" s="209"/>
      <c r="G131" s="209"/>
      <c r="H131" s="199"/>
    </row>
    <row r="132" spans="2:8">
      <c r="B132" s="209"/>
      <c r="C132" s="209"/>
      <c r="D132" s="209"/>
      <c r="E132" s="209"/>
      <c r="F132" s="209"/>
      <c r="G132" s="209"/>
      <c r="H132" s="199"/>
    </row>
    <row r="133" spans="2:8">
      <c r="B133" s="209"/>
      <c r="C133" s="209"/>
      <c r="D133" s="209"/>
      <c r="E133" s="209"/>
      <c r="F133" s="209"/>
      <c r="G133" s="209"/>
      <c r="H133" s="199"/>
    </row>
    <row r="134" spans="2:8">
      <c r="B134" s="209"/>
      <c r="C134" s="209"/>
      <c r="D134" s="209"/>
      <c r="E134" s="209"/>
      <c r="F134" s="209"/>
      <c r="G134" s="209"/>
      <c r="H134" s="199"/>
    </row>
    <row r="135" spans="2:8">
      <c r="B135" s="209"/>
      <c r="C135" s="209"/>
      <c r="D135" s="209"/>
      <c r="E135" s="209"/>
      <c r="F135" s="209"/>
      <c r="G135" s="209"/>
      <c r="H135" s="199"/>
    </row>
    <row r="136" spans="2:8">
      <c r="B136" s="209"/>
      <c r="C136" s="209"/>
      <c r="D136" s="209"/>
      <c r="E136" s="209"/>
      <c r="F136" s="209"/>
      <c r="G136" s="209"/>
      <c r="H136" s="199"/>
    </row>
    <row r="137" spans="2:8">
      <c r="B137" s="209"/>
      <c r="C137" s="209"/>
      <c r="D137" s="209"/>
      <c r="E137" s="209"/>
      <c r="F137" s="209"/>
      <c r="G137" s="209"/>
      <c r="H137" s="199"/>
    </row>
    <row r="138" spans="2:8">
      <c r="B138" s="209"/>
      <c r="C138" s="209"/>
      <c r="D138" s="209"/>
      <c r="E138" s="209"/>
      <c r="F138" s="209"/>
      <c r="G138" s="209"/>
      <c r="H138" s="199"/>
    </row>
    <row r="139" spans="2:8">
      <c r="B139" s="209"/>
      <c r="C139" s="209"/>
      <c r="D139" s="209"/>
      <c r="E139" s="209"/>
      <c r="F139" s="209"/>
      <c r="G139" s="209"/>
      <c r="H139" s="199"/>
    </row>
    <row r="140" spans="2:8">
      <c r="B140" s="209"/>
      <c r="C140" s="209"/>
      <c r="D140" s="209"/>
      <c r="E140" s="209"/>
      <c r="F140" s="209"/>
      <c r="G140" s="209"/>
      <c r="H140" s="199"/>
    </row>
    <row r="141" spans="2:8">
      <c r="B141" s="209"/>
      <c r="C141" s="209"/>
      <c r="D141" s="209"/>
      <c r="E141" s="209"/>
      <c r="F141" s="209"/>
      <c r="G141" s="209"/>
      <c r="H141" s="199"/>
    </row>
    <row r="142" spans="2:8">
      <c r="B142" s="209"/>
      <c r="C142" s="209"/>
      <c r="D142" s="209"/>
      <c r="E142" s="209"/>
      <c r="F142" s="209"/>
      <c r="G142" s="209"/>
      <c r="H142" s="199"/>
    </row>
    <row r="143" spans="2:8">
      <c r="B143" s="209"/>
      <c r="C143" s="209"/>
      <c r="D143" s="209"/>
      <c r="E143" s="209"/>
      <c r="F143" s="209"/>
      <c r="G143" s="209"/>
      <c r="H143" s="199"/>
    </row>
    <row r="144" spans="2:8">
      <c r="B144" s="209"/>
      <c r="C144" s="209"/>
      <c r="D144" s="209"/>
      <c r="E144" s="209"/>
      <c r="F144" s="209"/>
      <c r="G144" s="209"/>
      <c r="H144" s="199"/>
    </row>
    <row r="145" spans="2:8">
      <c r="B145" s="209"/>
      <c r="C145" s="209"/>
      <c r="D145" s="209"/>
      <c r="E145" s="209"/>
      <c r="F145" s="209"/>
      <c r="G145" s="209"/>
      <c r="H145" s="199"/>
    </row>
    <row r="146" spans="2:8">
      <c r="B146" s="209"/>
      <c r="C146" s="209"/>
      <c r="D146" s="209"/>
      <c r="E146" s="209"/>
      <c r="F146" s="209"/>
      <c r="G146" s="209"/>
      <c r="H146" s="199"/>
    </row>
    <row r="147" spans="2:8">
      <c r="B147" s="209"/>
      <c r="C147" s="209"/>
      <c r="D147" s="209"/>
      <c r="E147" s="209"/>
      <c r="F147" s="209"/>
      <c r="G147" s="209"/>
      <c r="H147" s="199"/>
    </row>
    <row r="148" spans="2:8">
      <c r="B148" s="209"/>
      <c r="C148" s="209"/>
      <c r="D148" s="209"/>
      <c r="E148" s="209"/>
      <c r="F148" s="209"/>
      <c r="G148" s="209"/>
      <c r="H148" s="199"/>
    </row>
    <row r="149" spans="2:8">
      <c r="B149" s="209"/>
      <c r="C149" s="209"/>
      <c r="D149" s="209"/>
      <c r="E149" s="209"/>
      <c r="F149" s="209"/>
      <c r="G149" s="209"/>
      <c r="H149" s="199"/>
    </row>
    <row r="150" spans="2:8">
      <c r="B150" s="209"/>
      <c r="C150" s="209"/>
      <c r="D150" s="209"/>
      <c r="E150" s="209"/>
      <c r="F150" s="209"/>
      <c r="G150" s="209"/>
      <c r="H150" s="199"/>
    </row>
    <row r="151" spans="2:8">
      <c r="B151" s="209"/>
      <c r="C151" s="209"/>
      <c r="D151" s="209"/>
      <c r="E151" s="209"/>
      <c r="F151" s="209"/>
      <c r="G151" s="209"/>
      <c r="H151" s="199"/>
    </row>
    <row r="152" spans="2:8">
      <c r="B152" s="209"/>
      <c r="C152" s="209"/>
      <c r="D152" s="209"/>
      <c r="E152" s="209"/>
      <c r="F152" s="209"/>
      <c r="G152" s="209"/>
      <c r="H152" s="199"/>
    </row>
    <row r="153" spans="2:8">
      <c r="B153" s="209"/>
      <c r="C153" s="209"/>
      <c r="D153" s="209"/>
      <c r="E153" s="209"/>
      <c r="F153" s="209"/>
      <c r="G153" s="209"/>
      <c r="H153" s="199"/>
    </row>
    <row r="154" spans="2:8">
      <c r="B154" s="209"/>
      <c r="C154" s="209"/>
      <c r="D154" s="209"/>
      <c r="E154" s="209"/>
      <c r="F154" s="209"/>
      <c r="G154" s="209"/>
      <c r="H154" s="199"/>
    </row>
    <row r="155" spans="2:8">
      <c r="B155" s="209"/>
      <c r="C155" s="209"/>
      <c r="D155" s="209"/>
      <c r="E155" s="209"/>
      <c r="F155" s="209"/>
      <c r="G155" s="209"/>
      <c r="H155" s="199"/>
    </row>
    <row r="156" spans="2:8">
      <c r="B156" s="209"/>
      <c r="C156" s="209"/>
      <c r="D156" s="209"/>
      <c r="E156" s="209"/>
      <c r="F156" s="209"/>
      <c r="G156" s="209"/>
      <c r="H156" s="199"/>
    </row>
    <row r="157" spans="2:8">
      <c r="B157" s="209"/>
      <c r="C157" s="209"/>
      <c r="D157" s="209"/>
      <c r="E157" s="209"/>
      <c r="F157" s="209"/>
      <c r="G157" s="209"/>
      <c r="H157" s="199"/>
    </row>
    <row r="158" spans="2:8">
      <c r="B158" s="209"/>
      <c r="C158" s="209"/>
      <c r="D158" s="209"/>
      <c r="E158" s="209"/>
      <c r="F158" s="209"/>
      <c r="G158" s="209"/>
      <c r="H158" s="199"/>
    </row>
    <row r="159" spans="2:8">
      <c r="B159" s="209"/>
      <c r="C159" s="209"/>
      <c r="D159" s="209"/>
      <c r="E159" s="209"/>
      <c r="F159" s="209"/>
      <c r="G159" s="209"/>
      <c r="H159" s="199"/>
    </row>
    <row r="160" spans="2:8">
      <c r="B160" s="209"/>
      <c r="C160" s="209"/>
      <c r="D160" s="209"/>
      <c r="E160" s="209"/>
      <c r="F160" s="209"/>
      <c r="G160" s="209"/>
      <c r="H160" s="199"/>
    </row>
    <row r="161" spans="2:8">
      <c r="B161" s="209"/>
      <c r="C161" s="209"/>
      <c r="D161" s="209"/>
      <c r="E161" s="209"/>
      <c r="F161" s="209"/>
      <c r="G161" s="209"/>
      <c r="H161" s="199"/>
    </row>
    <row r="162" spans="2:8">
      <c r="B162" s="209"/>
      <c r="C162" s="209"/>
      <c r="D162" s="209"/>
      <c r="E162" s="209"/>
      <c r="F162" s="209"/>
      <c r="G162" s="209"/>
      <c r="H162" s="199"/>
    </row>
    <row r="163" spans="2:8">
      <c r="B163" s="209"/>
      <c r="C163" s="209"/>
      <c r="D163" s="209"/>
      <c r="E163" s="209"/>
      <c r="F163" s="209"/>
      <c r="G163" s="209"/>
      <c r="H163" s="199"/>
    </row>
    <row r="164" spans="2:8">
      <c r="B164" s="209"/>
      <c r="C164" s="209"/>
      <c r="D164" s="209"/>
      <c r="E164" s="209"/>
      <c r="F164" s="209"/>
      <c r="G164" s="209"/>
      <c r="H164" s="199"/>
    </row>
    <row r="165" spans="2:8">
      <c r="B165" s="209"/>
      <c r="C165" s="209"/>
      <c r="D165" s="209"/>
      <c r="E165" s="209"/>
      <c r="F165" s="209"/>
      <c r="G165" s="209"/>
      <c r="H165" s="199"/>
    </row>
    <row r="166" spans="2:8">
      <c r="B166" s="209"/>
      <c r="C166" s="209"/>
      <c r="D166" s="209"/>
      <c r="E166" s="209"/>
      <c r="F166" s="209"/>
      <c r="G166" s="209"/>
      <c r="H166" s="199"/>
    </row>
    <row r="167" spans="2:8">
      <c r="B167" s="209"/>
      <c r="C167" s="209"/>
      <c r="D167" s="209"/>
      <c r="E167" s="209"/>
      <c r="F167" s="209"/>
      <c r="G167" s="209"/>
      <c r="H167" s="199"/>
    </row>
    <row r="168" spans="2:8">
      <c r="B168" s="209"/>
      <c r="C168" s="209"/>
      <c r="D168" s="209"/>
      <c r="E168" s="209"/>
      <c r="F168" s="209"/>
      <c r="G168" s="209"/>
      <c r="H168" s="199"/>
    </row>
    <row r="169" spans="2:8">
      <c r="B169" s="209"/>
      <c r="C169" s="209"/>
      <c r="D169" s="209"/>
      <c r="E169" s="209"/>
      <c r="F169" s="209"/>
      <c r="G169" s="209"/>
      <c r="H169" s="199"/>
    </row>
    <row r="170" spans="2:8">
      <c r="B170" s="209"/>
      <c r="C170" s="209"/>
      <c r="D170" s="209"/>
      <c r="E170" s="209"/>
      <c r="F170" s="209"/>
      <c r="G170" s="209"/>
      <c r="H170" s="199"/>
    </row>
    <row r="171" spans="2:8">
      <c r="B171" s="209"/>
      <c r="C171" s="209"/>
      <c r="D171" s="209"/>
      <c r="E171" s="209"/>
      <c r="F171" s="209"/>
      <c r="G171" s="209"/>
      <c r="H171" s="199"/>
    </row>
    <row r="172" spans="2:8">
      <c r="B172" s="209"/>
      <c r="C172" s="209"/>
      <c r="D172" s="209"/>
      <c r="E172" s="209"/>
      <c r="F172" s="209"/>
      <c r="G172" s="209"/>
      <c r="H172" s="199"/>
    </row>
    <row r="173" spans="2:8">
      <c r="B173" s="209"/>
      <c r="C173" s="209"/>
      <c r="D173" s="209"/>
      <c r="E173" s="209"/>
      <c r="F173" s="209"/>
      <c r="G173" s="209"/>
      <c r="H173" s="199"/>
    </row>
    <row r="174" spans="2:8">
      <c r="B174" s="209"/>
      <c r="C174" s="209"/>
      <c r="D174" s="209"/>
      <c r="E174" s="209"/>
      <c r="F174" s="209"/>
      <c r="G174" s="209"/>
      <c r="H174" s="199"/>
    </row>
    <row r="175" spans="2:8">
      <c r="B175" s="209"/>
      <c r="C175" s="209"/>
      <c r="D175" s="209"/>
      <c r="E175" s="209"/>
      <c r="F175" s="209"/>
      <c r="G175" s="209"/>
      <c r="H175" s="199"/>
    </row>
  </sheetData>
  <mergeCells count="58">
    <mergeCell ref="A1:H1"/>
    <mergeCell ref="A2:H2"/>
    <mergeCell ref="B6:G6"/>
    <mergeCell ref="B7:H7"/>
    <mergeCell ref="B9:G9"/>
    <mergeCell ref="B10:H10"/>
    <mergeCell ref="B12:G12"/>
    <mergeCell ref="B13:H13"/>
    <mergeCell ref="B15:G15"/>
    <mergeCell ref="B16:H16"/>
    <mergeCell ref="B18:G18"/>
    <mergeCell ref="B19:H19"/>
    <mergeCell ref="B21:G21"/>
    <mergeCell ref="B24:G24"/>
    <mergeCell ref="B25:H25"/>
    <mergeCell ref="B27:G27"/>
    <mergeCell ref="B28:H28"/>
    <mergeCell ref="B30:G30"/>
    <mergeCell ref="B31:H31"/>
    <mergeCell ref="B33:G33"/>
    <mergeCell ref="B34:H34"/>
    <mergeCell ref="B36:G36"/>
    <mergeCell ref="B37:H37"/>
    <mergeCell ref="B39:G39"/>
    <mergeCell ref="B40:H40"/>
    <mergeCell ref="B42:G42"/>
    <mergeCell ref="B43:H43"/>
    <mergeCell ref="B45:G45"/>
    <mergeCell ref="B46:H46"/>
    <mergeCell ref="B48:G48"/>
    <mergeCell ref="B49:H49"/>
    <mergeCell ref="B51:G51"/>
    <mergeCell ref="B52:H52"/>
    <mergeCell ref="B54:G54"/>
    <mergeCell ref="B55:H55"/>
    <mergeCell ref="B57:G57"/>
    <mergeCell ref="B58:H58"/>
    <mergeCell ref="B60:G60"/>
    <mergeCell ref="B61:H61"/>
    <mergeCell ref="B63:G63"/>
    <mergeCell ref="B64:H64"/>
    <mergeCell ref="B66:G66"/>
    <mergeCell ref="B67:H67"/>
    <mergeCell ref="B69:G69"/>
    <mergeCell ref="B70:H70"/>
    <mergeCell ref="B72:G72"/>
    <mergeCell ref="B73:H73"/>
    <mergeCell ref="B75:G75"/>
    <mergeCell ref="B76:H76"/>
    <mergeCell ref="B78:G78"/>
    <mergeCell ref="B79:H79"/>
    <mergeCell ref="B81:G81"/>
    <mergeCell ref="B82:H82"/>
    <mergeCell ref="B84:G84"/>
    <mergeCell ref="B85:H85"/>
    <mergeCell ref="B87:G87"/>
    <mergeCell ref="B88:H88"/>
    <mergeCell ref="B22:H23"/>
  </mergeCells>
  <hyperlinks>
    <hyperlink ref="H9" location="prescolaire!I29" display="جدول 2 : "/>
    <hyperlink ref="H87" location="collegial!I113" display="جدول 28 : "/>
    <hyperlink ref="A16" location="primaire!A26" display="Tableau 4 :"/>
    <hyperlink ref="A19" location="primaire!A54" display="Tableau 5 :"/>
    <hyperlink ref="A22" location="primaire!A95" display="Tableau 6 :"/>
    <hyperlink ref="A67" location="collegial!A9" display="Tableau 21: "/>
    <hyperlink ref="A70" location="collegial!A34" display="Tableau22 : "/>
    <hyperlink ref="A73" location="collegial!A52" display="Tableau 23 :"/>
    <hyperlink ref="A76" location="collegial!A84" display="Tableau24:"/>
    <hyperlink ref="A79" location="collegial!A114" display="Tableau 25 :"/>
    <hyperlink ref="A37" location="primaire!A95" display="Tableau11 :"/>
    <hyperlink ref="A64" location="primaire!A95" display="Tableau20 :"/>
    <hyperlink ref="A82" location="collegial!A84" display="Tableau26:"/>
    <hyperlink ref="A85" location="collegial!A84" display="Tableau27:"/>
    <hyperlink ref="A88" location="collegial!A84" display="Tableau 28:"/>
    <hyperlink ref="A7" location="prescolaire!A4" display="Tableau 1"/>
    <hyperlink ref="A10" location="prescolaire!A30" display="Tableau 2"/>
    <hyperlink ref="A13" location="primaire!A6" display="Tableau 3 : "/>
    <hyperlink ref="H18" location="primaire!I53" display="جدول 5 : "/>
    <hyperlink ref="H15" location="primaire!I25" display="جدول  4 : "/>
    <hyperlink ref="H84" location="collegial!I113" display="جدول 27 : "/>
    <hyperlink ref="H81" location="collegial!I113" display="جدول 26 : "/>
    <hyperlink ref="H63" location="primaire!I94" display="جدول 20 : "/>
    <hyperlink ref="H36" location="primaire!I94" display="جدول 11 : "/>
    <hyperlink ref="H78" location="collegial!I113" display="جدول 25 : "/>
    <hyperlink ref="H75" location="collegial!I83" display="جدول 24 : "/>
    <hyperlink ref="H72" location="collegial!I51" display="جدول 23 :  "/>
    <hyperlink ref="H65" location="primaire!I94"/>
    <hyperlink ref="H21" location="primaire!I73" display="جدول 6 :"/>
    <hyperlink ref="H35" location="primaire!I53"/>
    <hyperlink ref="H69" location="collegial!I33" display="جدول 22 : "/>
    <hyperlink ref="H66" location="collegial!I8" display="جدول 21 : "/>
    <hyperlink ref="H12" location="primaire!I5" display="جدول 3 : "/>
    <hyperlink ref="H33" location="primaire!I73" display="جدول 10 :"/>
    <hyperlink ref="A34" location="primaire!A95" display="Tableau 10 :"/>
    <hyperlink ref="A25" location="primaire!A95" display="Tableau7 :"/>
    <hyperlink ref="H24" location="primaire!I73" display="جدول 7 :"/>
    <hyperlink ref="A28" location="primaire!A95" display="Tableau 8 :"/>
    <hyperlink ref="H27" location="primaire!I73" display="جدول 8 :"/>
    <hyperlink ref="A31" location="primaire!A95" display="Tableau 9 :"/>
    <hyperlink ref="H30" location="primaire!I73" display="جدول 9 :"/>
    <hyperlink ref="H39" location="primaire!I73" display="جدول 12 :"/>
    <hyperlink ref="A40" location="primaire!A95" display="Tableau 12 :"/>
    <hyperlink ref="H42" location="primaire!I73" display="جدول 13 :"/>
    <hyperlink ref="A43" location="primaire!A95" display="Tableau 13 :"/>
    <hyperlink ref="H48" location="primaire!I73" display="جدول 15 :"/>
    <hyperlink ref="A49" location="primaire!A95" display="Tableau 15 :"/>
    <hyperlink ref="H51" location="primaire!I73" display="جدول 16 :"/>
    <hyperlink ref="A52" location="primaire!A95" display="Tableau 16 :"/>
    <hyperlink ref="H54" location="primaire!I73" display="جدول 17 :"/>
    <hyperlink ref="A55" location="primaire!A95" display="Tableau 17 :"/>
    <hyperlink ref="H57" location="primaire!I73" display="جدول 18 :"/>
    <hyperlink ref="A58" location="primaire!A95" display="Tableau 18 :"/>
    <hyperlink ref="H45" location="primaire!I73" display="جدول 14 :"/>
    <hyperlink ref="A46" location="primaire!A95" display="Tableau 14 :"/>
    <hyperlink ref="H60" location="primaire!I73" display="جدول 19 :"/>
    <hyperlink ref="A61" location="primaire!A95" display="Tableau 19 :"/>
  </hyperlinks>
  <printOptions horizontalCentered="1"/>
  <pageMargins left="0.196850393700787" right="0.196850393700787" top="0.590551181102362" bottom="0.393700787401575" header="0.196850393700787" footer="0.196850393700787"/>
  <pageSetup paperSize="1" scale="75" firstPageNumber="145" orientation="portrait" useFirstPageNumber="1" horizontalDpi="300" verticalDpi="300"/>
  <headerFooter>
    <oddFooter>&amp;C&amp;"Times New Roman,Normal"&amp;11&amp;P</oddFooter>
  </headerFooter>
  <rowBreaks count="3" manualBreakCount="3">
    <brk id="28" max="7" man="1"/>
    <brk id="56" max="7" man="1"/>
    <brk id="8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R848"/>
  <sheetViews>
    <sheetView view="pageBreakPreview" zoomScale="77" zoomScaleNormal="100" topLeftCell="A20" workbookViewId="0">
      <selection activeCell="F22" sqref="F22"/>
    </sheetView>
  </sheetViews>
  <sheetFormatPr defaultColWidth="11" defaultRowHeight="12.75"/>
  <cols>
    <col min="1" max="1" width="18.7142857142857" style="64" customWidth="1"/>
    <col min="2" max="2" width="12.7142857142857" customWidth="1"/>
    <col min="3" max="3" width="9.71428571428571" customWidth="1"/>
    <col min="4" max="4" width="13.2857142857143" customWidth="1"/>
    <col min="5" max="5" width="9.57142857142857" customWidth="1"/>
    <col min="6" max="6" width="15.7142857142857" customWidth="1"/>
    <col min="7" max="7" width="9.42857142857143" customWidth="1"/>
    <col min="8" max="8" width="12.5714285714286" customWidth="1"/>
    <col min="9" max="9" width="9.42857142857143" customWidth="1"/>
    <col min="10" max="10" width="12.5714285714286" customWidth="1"/>
    <col min="11" max="11" width="9.42857142857143" customWidth="1"/>
    <col min="12" max="13" width="7.42857142857143" customWidth="1"/>
    <col min="14" max="14" width="20.7142857142857" style="64" customWidth="1"/>
  </cols>
  <sheetData>
    <row r="1" s="60" customFormat="1" ht="30" customHeight="1" spans="1:14">
      <c r="A1" s="65"/>
      <c r="B1" s="66" t="s">
        <v>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5"/>
    </row>
    <row r="2" s="60" customFormat="1" ht="30" customHeight="1" spans="1:14">
      <c r="A2" s="67" t="s">
        <v>116</v>
      </c>
      <c r="B2" s="68" t="s">
        <v>117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94" t="s">
        <v>118</v>
      </c>
    </row>
    <row r="3" s="60" customFormat="1" ht="30" customHeight="1" spans="1:14">
      <c r="A3" s="69"/>
      <c r="B3" s="58"/>
      <c r="C3" s="39" t="s">
        <v>119</v>
      </c>
      <c r="D3" s="39"/>
      <c r="E3" s="39" t="s">
        <v>120</v>
      </c>
      <c r="F3" s="39"/>
      <c r="G3" s="39" t="s">
        <v>121</v>
      </c>
      <c r="H3" s="39"/>
      <c r="I3" s="39" t="s">
        <v>122</v>
      </c>
      <c r="J3" s="39"/>
      <c r="K3" s="39" t="s">
        <v>123</v>
      </c>
      <c r="L3" s="39"/>
      <c r="M3" s="40"/>
      <c r="N3" s="95"/>
    </row>
    <row r="4" s="60" customFormat="1" ht="30" customHeight="1" spans="1:14">
      <c r="A4" s="69"/>
      <c r="B4" s="58"/>
      <c r="C4" s="19" t="s">
        <v>124</v>
      </c>
      <c r="D4" s="19"/>
      <c r="E4" s="19" t="s">
        <v>125</v>
      </c>
      <c r="F4" s="19"/>
      <c r="G4" s="19" t="s">
        <v>126</v>
      </c>
      <c r="H4" s="19"/>
      <c r="I4" s="19" t="s">
        <v>127</v>
      </c>
      <c r="J4" s="19"/>
      <c r="K4" s="78" t="s">
        <v>128</v>
      </c>
      <c r="L4" s="78"/>
      <c r="M4" s="96"/>
      <c r="N4" s="97"/>
    </row>
    <row r="5" s="60" customFormat="1" ht="30" customHeight="1" spans="1:14">
      <c r="A5" s="56"/>
      <c r="B5" s="21"/>
      <c r="C5" s="21" t="s">
        <v>129</v>
      </c>
      <c r="D5" s="21" t="s">
        <v>130</v>
      </c>
      <c r="E5" s="21" t="s">
        <v>129</v>
      </c>
      <c r="F5" s="21" t="s">
        <v>130</v>
      </c>
      <c r="G5" s="21" t="s">
        <v>129</v>
      </c>
      <c r="H5" s="21" t="s">
        <v>130</v>
      </c>
      <c r="I5" s="21" t="s">
        <v>129</v>
      </c>
      <c r="J5" s="21" t="s">
        <v>130</v>
      </c>
      <c r="K5" s="21" t="s">
        <v>129</v>
      </c>
      <c r="L5" s="21" t="s">
        <v>130</v>
      </c>
      <c r="M5" s="58"/>
      <c r="N5" s="98"/>
    </row>
    <row r="6" s="60" customFormat="1" ht="30" customHeight="1" spans="1:14">
      <c r="A6" s="58"/>
      <c r="B6" s="21"/>
      <c r="C6" s="21" t="s">
        <v>131</v>
      </c>
      <c r="D6" s="21" t="s">
        <v>132</v>
      </c>
      <c r="E6" s="21" t="s">
        <v>131</v>
      </c>
      <c r="F6" s="21" t="s">
        <v>132</v>
      </c>
      <c r="G6" s="21" t="s">
        <v>131</v>
      </c>
      <c r="H6" s="21" t="s">
        <v>132</v>
      </c>
      <c r="I6" s="21" t="s">
        <v>131</v>
      </c>
      <c r="J6" s="21" t="s">
        <v>132</v>
      </c>
      <c r="K6" s="21" t="s">
        <v>131</v>
      </c>
      <c r="L6" s="21" t="s">
        <v>132</v>
      </c>
      <c r="M6" s="58"/>
      <c r="N6" s="98"/>
    </row>
    <row r="7" s="60" customFormat="1" ht="35.1" customHeight="1" spans="1:14">
      <c r="A7" s="70" t="s">
        <v>133</v>
      </c>
      <c r="B7" s="71"/>
      <c r="C7" s="72">
        <v>24115</v>
      </c>
      <c r="D7" s="73">
        <v>7005</v>
      </c>
      <c r="E7" s="72">
        <v>8540</v>
      </c>
      <c r="F7" s="73">
        <v>2807</v>
      </c>
      <c r="G7" s="72">
        <v>7829</v>
      </c>
      <c r="H7" s="73">
        <v>2351</v>
      </c>
      <c r="I7" s="72">
        <v>6499</v>
      </c>
      <c r="J7" s="73">
        <v>3027</v>
      </c>
      <c r="K7" s="72">
        <v>258</v>
      </c>
      <c r="L7" s="73">
        <v>141</v>
      </c>
      <c r="M7" s="99"/>
      <c r="N7" s="100" t="s">
        <v>134</v>
      </c>
    </row>
    <row r="8" s="60" customFormat="1" ht="20.25" customHeight="1" spans="1:14">
      <c r="A8" s="74" t="s">
        <v>135</v>
      </c>
      <c r="B8" s="74"/>
      <c r="C8" s="74"/>
      <c r="D8" s="74"/>
      <c r="E8" s="74"/>
      <c r="F8" s="75"/>
      <c r="G8" s="75"/>
      <c r="H8" s="75"/>
      <c r="I8" s="75"/>
      <c r="J8" s="75"/>
      <c r="K8" s="101" t="s">
        <v>136</v>
      </c>
      <c r="L8" s="101"/>
      <c r="M8" s="101"/>
      <c r="N8" s="101"/>
    </row>
    <row r="9" s="60" customFormat="1" ht="39.95" customHeight="1" spans="1:14">
      <c r="A9" s="74"/>
      <c r="B9" s="74"/>
      <c r="C9" s="74"/>
      <c r="D9" s="74"/>
      <c r="E9" s="74"/>
      <c r="F9" s="75"/>
      <c r="G9" s="75"/>
      <c r="H9" s="75"/>
      <c r="I9" s="75"/>
      <c r="J9" s="75"/>
      <c r="K9" s="101"/>
      <c r="L9" s="101"/>
      <c r="M9" s="101"/>
      <c r="N9" s="101"/>
    </row>
    <row r="10" s="60" customFormat="1" ht="39.95" customHeight="1" spans="1:14">
      <c r="A10" s="74"/>
      <c r="B10" s="74"/>
      <c r="C10" s="74"/>
      <c r="D10" s="74"/>
      <c r="E10" s="74"/>
      <c r="F10" s="75"/>
      <c r="G10" s="75"/>
      <c r="H10" s="75"/>
      <c r="I10" s="75"/>
      <c r="J10" s="75"/>
      <c r="K10" s="101"/>
      <c r="L10" s="101"/>
      <c r="M10" s="101"/>
      <c r="N10" s="101"/>
    </row>
    <row r="11" s="60" customFormat="1" ht="39.95" customHeight="1" spans="1:14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="60" customFormat="1" ht="30" customHeight="1" spans="1:14">
      <c r="A12" s="65"/>
      <c r="B12" s="66" t="s">
        <v>8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5"/>
    </row>
    <row r="13" s="60" customFormat="1" ht="30" customHeight="1" spans="1:14">
      <c r="A13" s="76" t="s">
        <v>137</v>
      </c>
      <c r="B13" s="68" t="s">
        <v>138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102" t="s">
        <v>9</v>
      </c>
    </row>
    <row r="14" s="60" customFormat="1" ht="30" customHeight="1" spans="1:14">
      <c r="A14" s="77" t="s">
        <v>139</v>
      </c>
      <c r="B14" s="39" t="s">
        <v>119</v>
      </c>
      <c r="C14" s="39"/>
      <c r="D14" s="39" t="s">
        <v>120</v>
      </c>
      <c r="E14" s="39"/>
      <c r="F14" s="39" t="s">
        <v>121</v>
      </c>
      <c r="G14" s="39"/>
      <c r="H14" s="39" t="s">
        <v>122</v>
      </c>
      <c r="I14" s="39"/>
      <c r="J14" s="39" t="s">
        <v>123</v>
      </c>
      <c r="K14" s="39"/>
      <c r="L14" s="18"/>
      <c r="M14" s="18"/>
      <c r="N14" s="103" t="s">
        <v>140</v>
      </c>
    </row>
    <row r="15" s="60" customFormat="1" ht="30" customHeight="1" spans="1:14">
      <c r="A15" s="17"/>
      <c r="B15" s="78" t="s">
        <v>141</v>
      </c>
      <c r="C15" s="78"/>
      <c r="D15" s="19" t="s">
        <v>125</v>
      </c>
      <c r="E15" s="19"/>
      <c r="F15" s="19" t="s">
        <v>126</v>
      </c>
      <c r="G15" s="19"/>
      <c r="H15" s="19" t="s">
        <v>127</v>
      </c>
      <c r="I15" s="19"/>
      <c r="J15" s="78" t="s">
        <v>128</v>
      </c>
      <c r="K15" s="78"/>
      <c r="L15" s="19"/>
      <c r="M15" s="19"/>
      <c r="N15" s="104"/>
    </row>
    <row r="16" s="60" customFormat="1" ht="30" customHeight="1" spans="1:14">
      <c r="A16" s="17"/>
      <c r="B16" s="21" t="s">
        <v>129</v>
      </c>
      <c r="C16" s="21" t="s">
        <v>130</v>
      </c>
      <c r="D16" s="21" t="s">
        <v>129</v>
      </c>
      <c r="E16" s="21" t="s">
        <v>130</v>
      </c>
      <c r="F16" s="21" t="s">
        <v>129</v>
      </c>
      <c r="G16" s="21" t="s">
        <v>130</v>
      </c>
      <c r="H16" s="21" t="s">
        <v>129</v>
      </c>
      <c r="I16" s="21" t="s">
        <v>130</v>
      </c>
      <c r="J16" s="21" t="s">
        <v>129</v>
      </c>
      <c r="K16" s="21" t="s">
        <v>130</v>
      </c>
      <c r="L16" s="21"/>
      <c r="M16" s="21"/>
      <c r="N16" s="104"/>
    </row>
    <row r="17" s="60" customFormat="1" ht="30" customHeight="1" spans="1:14">
      <c r="A17" s="79"/>
      <c r="B17" s="19" t="s">
        <v>131</v>
      </c>
      <c r="C17" s="19" t="s">
        <v>132</v>
      </c>
      <c r="D17" s="19" t="s">
        <v>131</v>
      </c>
      <c r="E17" s="19" t="s">
        <v>132</v>
      </c>
      <c r="F17" s="19" t="s">
        <v>131</v>
      </c>
      <c r="G17" s="19" t="s">
        <v>132</v>
      </c>
      <c r="H17" s="19" t="s">
        <v>131</v>
      </c>
      <c r="I17" s="19" t="s">
        <v>132</v>
      </c>
      <c r="J17" s="19" t="s">
        <v>131</v>
      </c>
      <c r="K17" s="19" t="s">
        <v>132</v>
      </c>
      <c r="L17" s="19"/>
      <c r="M17" s="19"/>
      <c r="N17" s="105"/>
    </row>
    <row r="18" s="60" customFormat="1" ht="39.95" customHeight="1" spans="1:14">
      <c r="A18" s="25" t="s">
        <v>142</v>
      </c>
      <c r="B18" s="80">
        <f>C18+6564</f>
        <v>11479</v>
      </c>
      <c r="C18" s="81">
        <v>4915</v>
      </c>
      <c r="D18" s="80">
        <f>E18+1688</f>
        <v>3024</v>
      </c>
      <c r="E18" s="81">
        <v>1336</v>
      </c>
      <c r="F18" s="80">
        <f>1475+G18</f>
        <v>1891</v>
      </c>
      <c r="G18" s="81">
        <v>416</v>
      </c>
      <c r="H18" s="80">
        <f>I18+412</f>
        <v>849</v>
      </c>
      <c r="I18" s="81">
        <v>437</v>
      </c>
      <c r="J18" s="80" t="s">
        <v>143</v>
      </c>
      <c r="K18" s="80" t="s">
        <v>143</v>
      </c>
      <c r="L18" s="26"/>
      <c r="M18" s="26"/>
      <c r="N18" s="53" t="s">
        <v>144</v>
      </c>
    </row>
    <row r="19" s="60" customFormat="1" ht="39.95" customHeight="1" spans="1:14">
      <c r="A19" s="25" t="s">
        <v>145</v>
      </c>
      <c r="B19" s="80">
        <f>C19+6049</f>
        <v>7089</v>
      </c>
      <c r="C19" s="81">
        <v>1040</v>
      </c>
      <c r="D19" s="80">
        <f>E19+2075</f>
        <v>2572</v>
      </c>
      <c r="E19" s="81">
        <v>497</v>
      </c>
      <c r="F19" s="80">
        <f>1608+G19</f>
        <v>2025</v>
      </c>
      <c r="G19" s="81">
        <v>417</v>
      </c>
      <c r="H19" s="80">
        <f>I19+956</f>
        <v>1631</v>
      </c>
      <c r="I19" s="81">
        <v>675</v>
      </c>
      <c r="J19" s="80" t="s">
        <v>143</v>
      </c>
      <c r="K19" s="80" t="s">
        <v>143</v>
      </c>
      <c r="L19" s="26"/>
      <c r="M19" s="26"/>
      <c r="N19" s="53" t="s">
        <v>146</v>
      </c>
    </row>
    <row r="20" s="60" customFormat="1" ht="39.95" customHeight="1" spans="1:14">
      <c r="A20" s="25" t="s">
        <v>147</v>
      </c>
      <c r="B20" s="80">
        <f>C20+3053</f>
        <v>3906</v>
      </c>
      <c r="C20" s="81">
        <v>853</v>
      </c>
      <c r="D20" s="80">
        <f>E20+1217</f>
        <v>1534</v>
      </c>
      <c r="E20" s="81">
        <v>317</v>
      </c>
      <c r="F20" s="80">
        <f>1082+G20</f>
        <v>1231</v>
      </c>
      <c r="G20" s="81">
        <v>149</v>
      </c>
      <c r="H20" s="80">
        <f>I20+611</f>
        <v>939</v>
      </c>
      <c r="I20" s="81">
        <v>328</v>
      </c>
      <c r="J20" s="80" t="s">
        <v>143</v>
      </c>
      <c r="K20" s="80" t="s">
        <v>143</v>
      </c>
      <c r="L20" s="26"/>
      <c r="M20" s="26"/>
      <c r="N20" s="54" t="s">
        <v>148</v>
      </c>
    </row>
    <row r="21" s="60" customFormat="1" ht="39.95" customHeight="1" spans="1:14">
      <c r="A21" s="25" t="s">
        <v>149</v>
      </c>
      <c r="B21" s="80">
        <f>C21+1444</f>
        <v>1641</v>
      </c>
      <c r="C21" s="81">
        <v>197</v>
      </c>
      <c r="D21" s="80">
        <f>E21+659+58</f>
        <v>864</v>
      </c>
      <c r="E21" s="81">
        <v>147</v>
      </c>
      <c r="F21" s="80">
        <f>1141+G21+50</f>
        <v>1332</v>
      </c>
      <c r="G21" s="81">
        <v>141</v>
      </c>
      <c r="H21" s="80">
        <f>I21+591</f>
        <v>1109</v>
      </c>
      <c r="I21" s="81">
        <v>518</v>
      </c>
      <c r="J21" s="80" t="s">
        <v>143</v>
      </c>
      <c r="K21" s="80" t="s">
        <v>143</v>
      </c>
      <c r="L21" s="26"/>
      <c r="M21" s="26"/>
      <c r="N21" s="53" t="s">
        <v>150</v>
      </c>
    </row>
    <row r="22" s="60" customFormat="1" ht="39.95" customHeight="1" spans="1:18">
      <c r="A22" s="25" t="s">
        <v>151</v>
      </c>
      <c r="B22" s="80" t="s">
        <v>143</v>
      </c>
      <c r="C22" s="80" t="s">
        <v>143</v>
      </c>
      <c r="D22" s="80" t="s">
        <v>143</v>
      </c>
      <c r="E22" s="80" t="s">
        <v>143</v>
      </c>
      <c r="F22" s="80" t="s">
        <v>143</v>
      </c>
      <c r="G22" s="80" t="s">
        <v>143</v>
      </c>
      <c r="H22" s="80" t="s">
        <v>143</v>
      </c>
      <c r="I22" s="80" t="s">
        <v>143</v>
      </c>
      <c r="J22" s="80" t="s">
        <v>143</v>
      </c>
      <c r="K22" s="80" t="s">
        <v>143</v>
      </c>
      <c r="L22" s="26"/>
      <c r="M22" s="26"/>
      <c r="N22" s="53" t="s">
        <v>152</v>
      </c>
      <c r="R22" s="112"/>
    </row>
    <row r="23" s="60" customFormat="1" ht="39.95" customHeight="1" spans="1:14">
      <c r="A23" s="25" t="s">
        <v>153</v>
      </c>
      <c r="B23" s="80" t="s">
        <v>143</v>
      </c>
      <c r="C23" s="80" t="s">
        <v>143</v>
      </c>
      <c r="D23" s="80" t="s">
        <v>143</v>
      </c>
      <c r="E23" s="80" t="s">
        <v>143</v>
      </c>
      <c r="F23" s="80" t="s">
        <v>143</v>
      </c>
      <c r="G23" s="80" t="s">
        <v>143</v>
      </c>
      <c r="H23" s="80" t="s">
        <v>143</v>
      </c>
      <c r="I23" s="80" t="s">
        <v>143</v>
      </c>
      <c r="J23" s="80" t="s">
        <v>143</v>
      </c>
      <c r="K23" s="80" t="s">
        <v>143</v>
      </c>
      <c r="L23" s="26"/>
      <c r="M23" s="26"/>
      <c r="N23" s="53" t="s">
        <v>154</v>
      </c>
    </row>
    <row r="24" s="60" customFormat="1" ht="39.95" customHeight="1" spans="1:14">
      <c r="A24" s="25" t="s">
        <v>155</v>
      </c>
      <c r="B24" s="80" t="s">
        <v>143</v>
      </c>
      <c r="C24" s="80" t="s">
        <v>143</v>
      </c>
      <c r="D24" s="80" t="s">
        <v>143</v>
      </c>
      <c r="E24" s="80" t="s">
        <v>143</v>
      </c>
      <c r="F24" s="80" t="s">
        <v>143</v>
      </c>
      <c r="G24" s="80" t="s">
        <v>143</v>
      </c>
      <c r="H24" s="80" t="s">
        <v>143</v>
      </c>
      <c r="I24" s="80" t="s">
        <v>143</v>
      </c>
      <c r="J24" s="80" t="s">
        <v>143</v>
      </c>
      <c r="K24" s="80" t="s">
        <v>143</v>
      </c>
      <c r="L24" s="26"/>
      <c r="M24" s="26"/>
      <c r="N24" s="55" t="s">
        <v>156</v>
      </c>
    </row>
    <row r="25" s="60" customFormat="1" ht="39.95" customHeight="1" spans="1:14">
      <c r="A25" s="47" t="s">
        <v>157</v>
      </c>
      <c r="B25" s="82">
        <f>SUM(B18:B24)</f>
        <v>24115</v>
      </c>
      <c r="C25" s="82">
        <f t="shared" ref="C25:I25" si="0">SUM(C18:C24)</f>
        <v>7005</v>
      </c>
      <c r="D25" s="82">
        <f t="shared" si="0"/>
        <v>7994</v>
      </c>
      <c r="E25" s="82">
        <f t="shared" si="0"/>
        <v>2297</v>
      </c>
      <c r="F25" s="82">
        <f t="shared" si="0"/>
        <v>6479</v>
      </c>
      <c r="G25" s="82">
        <f t="shared" si="0"/>
        <v>1123</v>
      </c>
      <c r="H25" s="82">
        <f t="shared" si="0"/>
        <v>4528</v>
      </c>
      <c r="I25" s="82">
        <f t="shared" si="0"/>
        <v>1958</v>
      </c>
      <c r="J25" s="82">
        <v>258</v>
      </c>
      <c r="K25" s="82">
        <v>141</v>
      </c>
      <c r="L25" s="82"/>
      <c r="M25" s="82"/>
      <c r="N25" s="106" t="s">
        <v>129</v>
      </c>
    </row>
    <row r="26" s="61" customFormat="1" ht="20.25" customHeight="1" spans="1:14">
      <c r="A26" s="83" t="s">
        <v>135</v>
      </c>
      <c r="B26" s="83"/>
      <c r="C26" s="83"/>
      <c r="D26" s="83"/>
      <c r="E26" s="83"/>
      <c r="F26" s="84"/>
      <c r="G26" s="84"/>
      <c r="H26" s="84"/>
      <c r="I26" s="84"/>
      <c r="J26" s="84"/>
      <c r="K26" s="107" t="s">
        <v>136</v>
      </c>
      <c r="L26" s="107"/>
      <c r="M26" s="107"/>
      <c r="N26" s="107"/>
    </row>
    <row r="27" s="60" customFormat="1" ht="30" customHeight="1" spans="1:14">
      <c r="A27" s="65"/>
      <c r="B27" s="66" t="s">
        <v>12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5"/>
    </row>
    <row r="28" s="60" customFormat="1" ht="39" customHeight="1" spans="1:14">
      <c r="A28" s="67" t="s">
        <v>158</v>
      </c>
      <c r="B28" s="85" t="s">
        <v>15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67" t="s">
        <v>13</v>
      </c>
    </row>
    <row r="29" s="60" customFormat="1" ht="30" customHeight="1" spans="1:14">
      <c r="A29" s="86" t="s">
        <v>159</v>
      </c>
      <c r="B29" s="18" t="s">
        <v>123</v>
      </c>
      <c r="C29" s="18"/>
      <c r="D29" s="18" t="s">
        <v>122</v>
      </c>
      <c r="E29" s="18"/>
      <c r="F29" s="18" t="s">
        <v>121</v>
      </c>
      <c r="G29" s="18"/>
      <c r="H29" s="18" t="s">
        <v>120</v>
      </c>
      <c r="I29" s="18"/>
      <c r="J29" s="18" t="s">
        <v>119</v>
      </c>
      <c r="K29" s="18"/>
      <c r="L29" s="18"/>
      <c r="M29" s="18"/>
      <c r="N29" s="108" t="s">
        <v>160</v>
      </c>
    </row>
    <row r="30" s="60" customFormat="1" ht="30" customHeight="1" spans="1:14">
      <c r="A30" s="86"/>
      <c r="B30" s="78" t="s">
        <v>128</v>
      </c>
      <c r="C30" s="78"/>
      <c r="D30" s="19" t="s">
        <v>127</v>
      </c>
      <c r="E30" s="19"/>
      <c r="F30" s="19" t="s">
        <v>126</v>
      </c>
      <c r="G30" s="19"/>
      <c r="H30" s="19" t="s">
        <v>125</v>
      </c>
      <c r="I30" s="19"/>
      <c r="J30" s="19" t="s">
        <v>124</v>
      </c>
      <c r="K30" s="19"/>
      <c r="L30" s="78"/>
      <c r="M30" s="78"/>
      <c r="N30" s="108"/>
    </row>
    <row r="31" s="60" customFormat="1" ht="30" customHeight="1" spans="1:14">
      <c r="A31" s="86"/>
      <c r="B31" s="21" t="s">
        <v>129</v>
      </c>
      <c r="C31" s="21" t="s">
        <v>161</v>
      </c>
      <c r="D31" s="21" t="s">
        <v>129</v>
      </c>
      <c r="E31" s="21" t="s">
        <v>161</v>
      </c>
      <c r="F31" s="21" t="s">
        <v>129</v>
      </c>
      <c r="G31" s="21" t="s">
        <v>161</v>
      </c>
      <c r="H31" s="21" t="s">
        <v>129</v>
      </c>
      <c r="I31" s="21" t="s">
        <v>161</v>
      </c>
      <c r="J31" s="21" t="s">
        <v>129</v>
      </c>
      <c r="K31" s="21" t="s">
        <v>161</v>
      </c>
      <c r="L31" s="21"/>
      <c r="M31" s="21"/>
      <c r="N31" s="108"/>
    </row>
    <row r="32" s="60" customFormat="1" ht="42" customHeight="1" spans="1:14">
      <c r="A32" s="87"/>
      <c r="B32" s="19" t="s">
        <v>131</v>
      </c>
      <c r="C32" s="78" t="s">
        <v>162</v>
      </c>
      <c r="D32" s="19" t="s">
        <v>131</v>
      </c>
      <c r="E32" s="78" t="s">
        <v>162</v>
      </c>
      <c r="F32" s="19" t="s">
        <v>131</v>
      </c>
      <c r="G32" s="78" t="s">
        <v>162</v>
      </c>
      <c r="H32" s="19" t="s">
        <v>131</v>
      </c>
      <c r="I32" s="78" t="s">
        <v>162</v>
      </c>
      <c r="J32" s="19" t="s">
        <v>131</v>
      </c>
      <c r="K32" s="78" t="s">
        <v>162</v>
      </c>
      <c r="L32" s="19"/>
      <c r="M32" s="19"/>
      <c r="N32" s="109"/>
    </row>
    <row r="33" s="60" customFormat="1" ht="50.1" customHeight="1" spans="1:14">
      <c r="A33" s="88" t="s">
        <v>163</v>
      </c>
      <c r="B33" s="81" t="s">
        <v>143</v>
      </c>
      <c r="C33" s="81" t="s">
        <v>143</v>
      </c>
      <c r="D33" s="81" t="s">
        <v>143</v>
      </c>
      <c r="E33" s="81" t="s">
        <v>143</v>
      </c>
      <c r="F33" s="81" t="s">
        <v>143</v>
      </c>
      <c r="G33" s="81" t="s">
        <v>143</v>
      </c>
      <c r="H33" s="81">
        <v>604</v>
      </c>
      <c r="I33" s="81">
        <v>407</v>
      </c>
      <c r="J33" s="81">
        <v>3562</v>
      </c>
      <c r="K33" s="81">
        <v>3294</v>
      </c>
      <c r="L33" s="81"/>
      <c r="M33" s="26"/>
      <c r="N33" s="54" t="s">
        <v>164</v>
      </c>
    </row>
    <row r="34" s="60" customFormat="1" ht="50.1" customHeight="1" spans="1:14">
      <c r="A34" s="88" t="s">
        <v>165</v>
      </c>
      <c r="B34" s="81">
        <v>5</v>
      </c>
      <c r="C34" s="81">
        <v>6</v>
      </c>
      <c r="D34" s="81">
        <v>283</v>
      </c>
      <c r="E34" s="81">
        <v>42</v>
      </c>
      <c r="F34" s="81">
        <v>85</v>
      </c>
      <c r="G34" s="81">
        <v>3</v>
      </c>
      <c r="H34" s="81" t="s">
        <v>143</v>
      </c>
      <c r="I34" s="81" t="s">
        <v>143</v>
      </c>
      <c r="J34" s="81" t="s">
        <v>143</v>
      </c>
      <c r="K34" s="81" t="s">
        <v>143</v>
      </c>
      <c r="L34" s="81"/>
      <c r="M34" s="26"/>
      <c r="N34" s="54" t="s">
        <v>166</v>
      </c>
    </row>
    <row r="35" s="60" customFormat="1" ht="50.1" customHeight="1" spans="1:14">
      <c r="A35" s="88" t="s">
        <v>167</v>
      </c>
      <c r="B35" s="81" t="s">
        <v>143</v>
      </c>
      <c r="C35" s="81" t="s">
        <v>143</v>
      </c>
      <c r="D35" s="81" t="s">
        <v>143</v>
      </c>
      <c r="E35" s="81" t="s">
        <v>143</v>
      </c>
      <c r="F35" s="81">
        <v>91</v>
      </c>
      <c r="G35" s="81">
        <v>67</v>
      </c>
      <c r="H35" s="81">
        <v>84</v>
      </c>
      <c r="I35" s="81">
        <v>71</v>
      </c>
      <c r="J35" s="81">
        <v>193</v>
      </c>
      <c r="K35" s="81">
        <v>193</v>
      </c>
      <c r="L35" s="81"/>
      <c r="M35" s="26"/>
      <c r="N35" s="54" t="s">
        <v>168</v>
      </c>
    </row>
    <row r="36" s="60" customFormat="1" ht="50.1" customHeight="1" spans="1:14">
      <c r="A36" s="88" t="s">
        <v>169</v>
      </c>
      <c r="B36" s="81" t="s">
        <v>143</v>
      </c>
      <c r="C36" s="81" t="s">
        <v>143</v>
      </c>
      <c r="D36" s="81" t="s">
        <v>143</v>
      </c>
      <c r="E36" s="81" t="s">
        <v>143</v>
      </c>
      <c r="F36" s="81" t="s">
        <v>143</v>
      </c>
      <c r="G36" s="81" t="s">
        <v>143</v>
      </c>
      <c r="H36" s="81" t="s">
        <v>143</v>
      </c>
      <c r="I36" s="81" t="s">
        <v>143</v>
      </c>
      <c r="J36" s="81">
        <v>548</v>
      </c>
      <c r="K36" s="81">
        <v>466</v>
      </c>
      <c r="L36" s="81"/>
      <c r="M36" s="26"/>
      <c r="N36" s="54" t="s">
        <v>170</v>
      </c>
    </row>
    <row r="37" s="60" customFormat="1" ht="50.1" customHeight="1" spans="1:14">
      <c r="A37" s="88" t="s">
        <v>171</v>
      </c>
      <c r="B37" s="81" t="s">
        <v>143</v>
      </c>
      <c r="C37" s="81" t="s">
        <v>143</v>
      </c>
      <c r="D37" s="81">
        <v>107</v>
      </c>
      <c r="E37" s="81">
        <v>2</v>
      </c>
      <c r="F37" s="81">
        <v>91</v>
      </c>
      <c r="G37" s="81">
        <v>0</v>
      </c>
      <c r="H37" s="81">
        <v>26</v>
      </c>
      <c r="I37" s="81">
        <v>2</v>
      </c>
      <c r="J37" s="81" t="s">
        <v>143</v>
      </c>
      <c r="K37" s="81" t="s">
        <v>143</v>
      </c>
      <c r="L37" s="81"/>
      <c r="M37" s="26"/>
      <c r="N37" s="54" t="s">
        <v>172</v>
      </c>
    </row>
    <row r="38" s="60" customFormat="1" ht="50.1" customHeight="1" spans="1:14">
      <c r="A38" s="88" t="s">
        <v>173</v>
      </c>
      <c r="B38" s="81" t="s">
        <v>143</v>
      </c>
      <c r="C38" s="81" t="s">
        <v>143</v>
      </c>
      <c r="D38" s="81" t="s">
        <v>143</v>
      </c>
      <c r="E38" s="81" t="s">
        <v>143</v>
      </c>
      <c r="F38" s="81" t="s">
        <v>143</v>
      </c>
      <c r="G38" s="81" t="s">
        <v>143</v>
      </c>
      <c r="H38" s="81" t="s">
        <v>143</v>
      </c>
      <c r="I38" s="81" t="s">
        <v>143</v>
      </c>
      <c r="J38" s="81" t="s">
        <v>143</v>
      </c>
      <c r="K38" s="81" t="s">
        <v>143</v>
      </c>
      <c r="L38" s="81"/>
      <c r="M38" s="26"/>
      <c r="N38" s="54" t="s">
        <v>174</v>
      </c>
    </row>
    <row r="39" s="60" customFormat="1" ht="50.1" customHeight="1" spans="1:14">
      <c r="A39" s="88" t="s">
        <v>175</v>
      </c>
      <c r="B39" s="81" t="s">
        <v>143</v>
      </c>
      <c r="C39" s="81" t="s">
        <v>143</v>
      </c>
      <c r="D39" s="81" t="s">
        <v>143</v>
      </c>
      <c r="E39" s="81" t="s">
        <v>143</v>
      </c>
      <c r="F39" s="81">
        <v>316</v>
      </c>
      <c r="G39" s="81">
        <v>242</v>
      </c>
      <c r="H39" s="81">
        <v>278</v>
      </c>
      <c r="I39" s="81">
        <v>117</v>
      </c>
      <c r="J39" s="81" t="s">
        <v>143</v>
      </c>
      <c r="K39" s="81" t="s">
        <v>143</v>
      </c>
      <c r="L39" s="81"/>
      <c r="M39" s="26"/>
      <c r="N39" s="54" t="s">
        <v>176</v>
      </c>
    </row>
    <row r="40" s="60" customFormat="1" ht="50.1" customHeight="1" spans="1:14">
      <c r="A40" s="88" t="s">
        <v>177</v>
      </c>
      <c r="B40" s="81" t="s">
        <v>143</v>
      </c>
      <c r="C40" s="81" t="s">
        <v>143</v>
      </c>
      <c r="D40" s="81" t="s">
        <v>143</v>
      </c>
      <c r="E40" s="81" t="s">
        <v>143</v>
      </c>
      <c r="F40" s="81">
        <v>507</v>
      </c>
      <c r="G40" s="81">
        <v>10</v>
      </c>
      <c r="H40" s="81">
        <v>186</v>
      </c>
      <c r="I40" s="81">
        <v>7</v>
      </c>
      <c r="J40" s="81">
        <v>299</v>
      </c>
      <c r="K40" s="81">
        <v>254</v>
      </c>
      <c r="L40" s="81"/>
      <c r="M40" s="26"/>
      <c r="N40" s="54" t="s">
        <v>178</v>
      </c>
    </row>
    <row r="41" s="60" customFormat="1" ht="50.1" customHeight="1" spans="1:14">
      <c r="A41" s="88" t="s">
        <v>179</v>
      </c>
      <c r="B41" s="81" t="s">
        <v>143</v>
      </c>
      <c r="C41" s="81" t="s">
        <v>143</v>
      </c>
      <c r="D41" s="81" t="s">
        <v>143</v>
      </c>
      <c r="E41" s="81" t="s">
        <v>143</v>
      </c>
      <c r="F41" s="81">
        <v>30</v>
      </c>
      <c r="G41" s="81">
        <v>19</v>
      </c>
      <c r="H41" s="81">
        <v>54</v>
      </c>
      <c r="I41" s="81">
        <v>34</v>
      </c>
      <c r="J41" s="81">
        <v>142</v>
      </c>
      <c r="K41" s="81">
        <v>140</v>
      </c>
      <c r="L41" s="81"/>
      <c r="M41" s="26"/>
      <c r="N41" s="54" t="s">
        <v>180</v>
      </c>
    </row>
    <row r="42" s="60" customFormat="1" ht="50.1" customHeight="1" spans="1:14">
      <c r="A42" s="88" t="s">
        <v>181</v>
      </c>
      <c r="B42" s="81" t="s">
        <v>143</v>
      </c>
      <c r="C42" s="81" t="s">
        <v>143</v>
      </c>
      <c r="D42" s="81">
        <v>18</v>
      </c>
      <c r="E42" s="81">
        <v>2</v>
      </c>
      <c r="F42" s="81" t="s">
        <v>143</v>
      </c>
      <c r="G42" s="81" t="s">
        <v>143</v>
      </c>
      <c r="H42" s="81">
        <v>73</v>
      </c>
      <c r="I42" s="81">
        <v>26</v>
      </c>
      <c r="J42" s="81">
        <v>21</v>
      </c>
      <c r="K42" s="81">
        <v>4</v>
      </c>
      <c r="L42" s="81"/>
      <c r="M42" s="26"/>
      <c r="N42" s="54" t="s">
        <v>182</v>
      </c>
    </row>
    <row r="43" s="60" customFormat="1" ht="50.1" customHeight="1" spans="1:14">
      <c r="A43" s="88" t="s">
        <v>183</v>
      </c>
      <c r="B43" s="81" t="s">
        <v>143</v>
      </c>
      <c r="C43" s="81" t="s">
        <v>143</v>
      </c>
      <c r="D43" s="81">
        <v>47</v>
      </c>
      <c r="E43" s="81">
        <v>12</v>
      </c>
      <c r="F43" s="81">
        <v>43</v>
      </c>
      <c r="G43" s="81">
        <v>25</v>
      </c>
      <c r="H43" s="81">
        <v>61</v>
      </c>
      <c r="I43" s="81">
        <v>48</v>
      </c>
      <c r="J43" s="81">
        <v>55</v>
      </c>
      <c r="K43" s="81">
        <v>54</v>
      </c>
      <c r="L43" s="81"/>
      <c r="M43" s="26"/>
      <c r="N43" s="54" t="s">
        <v>184</v>
      </c>
    </row>
    <row r="44" s="60" customFormat="1" ht="50.1" customHeight="1" spans="1:14">
      <c r="A44" s="88" t="s">
        <v>185</v>
      </c>
      <c r="B44" s="81" t="s">
        <v>143</v>
      </c>
      <c r="C44" s="81" t="s">
        <v>143</v>
      </c>
      <c r="D44" s="81" t="s">
        <v>143</v>
      </c>
      <c r="E44" s="81" t="s">
        <v>143</v>
      </c>
      <c r="F44" s="81" t="s">
        <v>143</v>
      </c>
      <c r="G44" s="81" t="s">
        <v>143</v>
      </c>
      <c r="H44" s="81" t="s">
        <v>143</v>
      </c>
      <c r="I44" s="81" t="s">
        <v>143</v>
      </c>
      <c r="J44" s="81" t="s">
        <v>143</v>
      </c>
      <c r="K44" s="81" t="s">
        <v>143</v>
      </c>
      <c r="L44" s="81"/>
      <c r="M44" s="26"/>
      <c r="N44" s="54" t="s">
        <v>186</v>
      </c>
    </row>
    <row r="45" s="60" customFormat="1" ht="50.1" customHeight="1" spans="1:14">
      <c r="A45" s="88" t="s">
        <v>187</v>
      </c>
      <c r="B45" s="81" t="s">
        <v>143</v>
      </c>
      <c r="C45" s="81" t="s">
        <v>143</v>
      </c>
      <c r="D45" s="81" t="s">
        <v>143</v>
      </c>
      <c r="E45" s="81" t="s">
        <v>143</v>
      </c>
      <c r="F45" s="81">
        <v>23</v>
      </c>
      <c r="G45" s="81">
        <v>23</v>
      </c>
      <c r="H45" s="81">
        <v>92</v>
      </c>
      <c r="I45" s="81">
        <v>24</v>
      </c>
      <c r="J45" s="81">
        <v>1516</v>
      </c>
      <c r="K45" s="81">
        <v>1314</v>
      </c>
      <c r="L45" s="81"/>
      <c r="M45" s="26"/>
      <c r="N45" s="54" t="s">
        <v>188</v>
      </c>
    </row>
    <row r="46" s="60" customFormat="1" ht="50.1" customHeight="1" spans="1:14">
      <c r="A46" s="88" t="s">
        <v>189</v>
      </c>
      <c r="B46" s="81" t="s">
        <v>143</v>
      </c>
      <c r="C46" s="81" t="s">
        <v>143</v>
      </c>
      <c r="D46" s="81" t="s">
        <v>143</v>
      </c>
      <c r="E46" s="81" t="s">
        <v>143</v>
      </c>
      <c r="F46" s="81" t="s">
        <v>143</v>
      </c>
      <c r="G46" s="81" t="s">
        <v>143</v>
      </c>
      <c r="H46" s="81" t="s">
        <v>143</v>
      </c>
      <c r="I46" s="81" t="s">
        <v>143</v>
      </c>
      <c r="J46" s="81" t="s">
        <v>143</v>
      </c>
      <c r="K46" s="81" t="s">
        <v>143</v>
      </c>
      <c r="L46" s="81"/>
      <c r="M46" s="26"/>
      <c r="N46" s="54" t="s">
        <v>190</v>
      </c>
    </row>
    <row r="47" s="60" customFormat="1" ht="50.1" customHeight="1" spans="1:14">
      <c r="A47" s="88" t="s">
        <v>191</v>
      </c>
      <c r="B47" s="81" t="s">
        <v>143</v>
      </c>
      <c r="C47" s="81" t="s">
        <v>143</v>
      </c>
      <c r="D47" s="81" t="s">
        <v>143</v>
      </c>
      <c r="E47" s="81" t="s">
        <v>143</v>
      </c>
      <c r="F47" s="81" t="s">
        <v>143</v>
      </c>
      <c r="G47" s="81" t="s">
        <v>143</v>
      </c>
      <c r="H47" s="81" t="s">
        <v>143</v>
      </c>
      <c r="I47" s="81" t="s">
        <v>143</v>
      </c>
      <c r="J47" s="81" t="s">
        <v>143</v>
      </c>
      <c r="K47" s="81" t="s">
        <v>143</v>
      </c>
      <c r="L47" s="81"/>
      <c r="M47" s="26"/>
      <c r="N47" s="54" t="s">
        <v>192</v>
      </c>
    </row>
    <row r="48" s="60" customFormat="1" ht="50.1" customHeight="1" spans="1:14">
      <c r="A48" s="88" t="s">
        <v>193</v>
      </c>
      <c r="B48" s="81" t="s">
        <v>143</v>
      </c>
      <c r="C48" s="81" t="s">
        <v>143</v>
      </c>
      <c r="D48" s="81" t="s">
        <v>143</v>
      </c>
      <c r="E48" s="81" t="s">
        <v>143</v>
      </c>
      <c r="F48" s="81" t="s">
        <v>143</v>
      </c>
      <c r="G48" s="81" t="s">
        <v>143</v>
      </c>
      <c r="H48" s="81">
        <v>57</v>
      </c>
      <c r="I48" s="81">
        <v>57</v>
      </c>
      <c r="J48" s="81" t="s">
        <v>143</v>
      </c>
      <c r="K48" s="81" t="s">
        <v>143</v>
      </c>
      <c r="L48" s="81"/>
      <c r="M48" s="26"/>
      <c r="N48" s="54" t="s">
        <v>194</v>
      </c>
    </row>
    <row r="49" s="60" customFormat="1" ht="50.1" customHeight="1" spans="1:14">
      <c r="A49" s="88" t="s">
        <v>195</v>
      </c>
      <c r="B49" s="81"/>
      <c r="C49" s="81" t="s">
        <v>143</v>
      </c>
      <c r="D49" s="81" t="s">
        <v>143</v>
      </c>
      <c r="E49" s="81" t="s">
        <v>143</v>
      </c>
      <c r="F49" s="81">
        <v>195</v>
      </c>
      <c r="G49" s="81">
        <v>2</v>
      </c>
      <c r="H49" s="81">
        <v>137</v>
      </c>
      <c r="I49" s="81">
        <v>7</v>
      </c>
      <c r="J49" s="81">
        <v>157</v>
      </c>
      <c r="K49" s="81">
        <v>155</v>
      </c>
      <c r="L49" s="81"/>
      <c r="M49" s="26"/>
      <c r="N49" s="54" t="s">
        <v>196</v>
      </c>
    </row>
    <row r="50" s="60" customFormat="1" ht="50.1" customHeight="1" spans="1:14">
      <c r="A50" s="89" t="s">
        <v>197</v>
      </c>
      <c r="B50" s="90">
        <f>SUM(B33:B49)</f>
        <v>5</v>
      </c>
      <c r="C50" s="90">
        <f>SUM(C33:C49)</f>
        <v>6</v>
      </c>
      <c r="D50" s="90">
        <f>SUM(D33:D49)</f>
        <v>455</v>
      </c>
      <c r="E50" s="90">
        <f t="shared" ref="E50:K50" si="1">SUM(E33:E49)</f>
        <v>58</v>
      </c>
      <c r="F50" s="90">
        <f t="shared" si="1"/>
        <v>1381</v>
      </c>
      <c r="G50" s="90">
        <f t="shared" si="1"/>
        <v>391</v>
      </c>
      <c r="H50" s="90">
        <f t="shared" si="1"/>
        <v>1652</v>
      </c>
      <c r="I50" s="90">
        <f t="shared" si="1"/>
        <v>800</v>
      </c>
      <c r="J50" s="90">
        <f t="shared" si="1"/>
        <v>6493</v>
      </c>
      <c r="K50" s="90">
        <f t="shared" si="1"/>
        <v>5874</v>
      </c>
      <c r="L50" s="90"/>
      <c r="M50" s="72"/>
      <c r="N50" s="110" t="s">
        <v>129</v>
      </c>
    </row>
    <row r="51" s="61" customFormat="1" ht="35.1" customHeight="1" spans="1:14">
      <c r="A51" s="91" t="s">
        <v>135</v>
      </c>
      <c r="B51" s="91"/>
      <c r="C51" s="91"/>
      <c r="D51" s="91"/>
      <c r="E51" s="91"/>
      <c r="F51" s="84"/>
      <c r="G51" s="84"/>
      <c r="H51" s="84"/>
      <c r="I51" s="84"/>
      <c r="J51" s="84"/>
      <c r="K51" s="111" t="s">
        <v>136</v>
      </c>
      <c r="L51" s="111"/>
      <c r="M51" s="111"/>
      <c r="N51" s="111"/>
    </row>
    <row r="52" s="60" customFormat="1" ht="20.25" customHeight="1" spans="1:14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</row>
    <row r="53" s="60" customFormat="1" ht="30" customHeight="1" spans="1:14">
      <c r="A53" s="65"/>
      <c r="B53" s="92" t="s">
        <v>16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65"/>
    </row>
    <row r="54" s="60" customFormat="1" ht="30" customHeight="1" spans="1:14">
      <c r="A54" s="93" t="s">
        <v>18</v>
      </c>
      <c r="B54" s="68" t="s">
        <v>19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93" t="s">
        <v>198</v>
      </c>
    </row>
    <row r="55" s="60" customFormat="1" ht="30" customHeight="1" spans="1:14">
      <c r="A55" s="86" t="s">
        <v>159</v>
      </c>
      <c r="B55" s="18" t="s">
        <v>123</v>
      </c>
      <c r="C55" s="18"/>
      <c r="D55" s="18" t="s">
        <v>122</v>
      </c>
      <c r="E55" s="18"/>
      <c r="F55" s="18" t="s">
        <v>121</v>
      </c>
      <c r="G55" s="18"/>
      <c r="H55" s="18" t="s">
        <v>120</v>
      </c>
      <c r="I55" s="18"/>
      <c r="J55" s="18" t="s">
        <v>119</v>
      </c>
      <c r="K55" s="18"/>
      <c r="L55" s="18"/>
      <c r="M55" s="18"/>
      <c r="N55" s="108" t="s">
        <v>160</v>
      </c>
    </row>
    <row r="56" s="60" customFormat="1" ht="30" customHeight="1" spans="1:14">
      <c r="A56" s="86"/>
      <c r="B56" s="78" t="s">
        <v>128</v>
      </c>
      <c r="C56" s="78"/>
      <c r="D56" s="19" t="s">
        <v>127</v>
      </c>
      <c r="E56" s="19"/>
      <c r="F56" s="19" t="s">
        <v>126</v>
      </c>
      <c r="G56" s="19"/>
      <c r="H56" s="19" t="s">
        <v>125</v>
      </c>
      <c r="I56" s="19"/>
      <c r="J56" s="19" t="s">
        <v>124</v>
      </c>
      <c r="K56" s="19"/>
      <c r="L56" s="78"/>
      <c r="M56" s="78"/>
      <c r="N56" s="108"/>
    </row>
    <row r="57" s="60" customFormat="1" ht="30" customHeight="1" spans="1:14">
      <c r="A57" s="86"/>
      <c r="B57" s="21" t="s">
        <v>129</v>
      </c>
      <c r="C57" s="21" t="s">
        <v>161</v>
      </c>
      <c r="D57" s="21" t="s">
        <v>129</v>
      </c>
      <c r="E57" s="21" t="s">
        <v>161</v>
      </c>
      <c r="F57" s="21" t="s">
        <v>129</v>
      </c>
      <c r="G57" s="21" t="s">
        <v>161</v>
      </c>
      <c r="H57" s="21" t="s">
        <v>129</v>
      </c>
      <c r="I57" s="21" t="s">
        <v>161</v>
      </c>
      <c r="J57" s="21" t="s">
        <v>129</v>
      </c>
      <c r="K57" s="21" t="s">
        <v>161</v>
      </c>
      <c r="L57" s="21"/>
      <c r="M57" s="21"/>
      <c r="N57" s="108"/>
    </row>
    <row r="58" s="60" customFormat="1" ht="30" customHeight="1" spans="1:14">
      <c r="A58" s="87"/>
      <c r="B58" s="19" t="s">
        <v>131</v>
      </c>
      <c r="C58" s="78" t="s">
        <v>162</v>
      </c>
      <c r="D58" s="19" t="s">
        <v>131</v>
      </c>
      <c r="E58" s="78" t="s">
        <v>162</v>
      </c>
      <c r="F58" s="19" t="s">
        <v>131</v>
      </c>
      <c r="G58" s="78" t="s">
        <v>162</v>
      </c>
      <c r="H58" s="19" t="s">
        <v>131</v>
      </c>
      <c r="I58" s="78" t="s">
        <v>162</v>
      </c>
      <c r="J58" s="19" t="s">
        <v>131</v>
      </c>
      <c r="K58" s="78" t="s">
        <v>162</v>
      </c>
      <c r="L58" s="19"/>
      <c r="M58" s="19"/>
      <c r="N58" s="109"/>
    </row>
    <row r="59" s="60" customFormat="1" ht="50.1" customHeight="1" spans="1:14">
      <c r="A59" s="88" t="s">
        <v>199</v>
      </c>
      <c r="B59" s="81" t="s">
        <v>143</v>
      </c>
      <c r="C59" s="81" t="s">
        <v>143</v>
      </c>
      <c r="D59" s="81" t="s">
        <v>143</v>
      </c>
      <c r="E59" s="81" t="s">
        <v>143</v>
      </c>
      <c r="F59" s="81" t="s">
        <v>143</v>
      </c>
      <c r="G59" s="81" t="s">
        <v>143</v>
      </c>
      <c r="H59" s="81">
        <v>106</v>
      </c>
      <c r="I59" s="81">
        <v>27</v>
      </c>
      <c r="J59" s="81">
        <v>68</v>
      </c>
      <c r="K59" s="81">
        <v>39</v>
      </c>
      <c r="L59" s="26"/>
      <c r="M59" s="26"/>
      <c r="N59" s="54" t="s">
        <v>200</v>
      </c>
    </row>
    <row r="60" s="60" customFormat="1" ht="50.1" customHeight="1" spans="1:14">
      <c r="A60" s="88" t="s">
        <v>163</v>
      </c>
      <c r="B60" s="81" t="s">
        <v>143</v>
      </c>
      <c r="C60" s="81" t="s">
        <v>143</v>
      </c>
      <c r="D60" s="81" t="s">
        <v>143</v>
      </c>
      <c r="E60" s="81" t="s">
        <v>143</v>
      </c>
      <c r="F60" s="81" t="s">
        <v>143</v>
      </c>
      <c r="G60" s="81" t="s">
        <v>143</v>
      </c>
      <c r="H60" s="81">
        <v>445</v>
      </c>
      <c r="I60" s="81">
        <v>342</v>
      </c>
      <c r="J60" s="81">
        <v>2420</v>
      </c>
      <c r="K60" s="81">
        <v>2211</v>
      </c>
      <c r="L60" s="26"/>
      <c r="M60" s="26"/>
      <c r="N60" s="54" t="s">
        <v>164</v>
      </c>
    </row>
    <row r="61" s="60" customFormat="1" ht="50.1" customHeight="1" spans="1:14">
      <c r="A61" s="88" t="s">
        <v>165</v>
      </c>
      <c r="B61" s="81">
        <v>7</v>
      </c>
      <c r="C61" s="81">
        <v>3</v>
      </c>
      <c r="D61" s="81">
        <v>578</v>
      </c>
      <c r="E61" s="81">
        <v>66</v>
      </c>
      <c r="F61" s="81">
        <v>177</v>
      </c>
      <c r="G61" s="81">
        <v>9</v>
      </c>
      <c r="H61" s="81" t="s">
        <v>143</v>
      </c>
      <c r="I61" s="81" t="s">
        <v>143</v>
      </c>
      <c r="J61" s="81" t="s">
        <v>143</v>
      </c>
      <c r="K61" s="81" t="s">
        <v>143</v>
      </c>
      <c r="L61" s="26"/>
      <c r="M61" s="26"/>
      <c r="N61" s="54" t="s">
        <v>166</v>
      </c>
    </row>
    <row r="62" s="60" customFormat="1" ht="50.1" customHeight="1" spans="1:14">
      <c r="A62" s="88" t="s">
        <v>167</v>
      </c>
      <c r="B62" s="81" t="s">
        <v>143</v>
      </c>
      <c r="C62" s="81" t="s">
        <v>143</v>
      </c>
      <c r="D62" s="81" t="s">
        <v>143</v>
      </c>
      <c r="E62" s="81" t="s">
        <v>143</v>
      </c>
      <c r="F62" s="81">
        <v>50</v>
      </c>
      <c r="G62" s="81">
        <v>46</v>
      </c>
      <c r="H62" s="81">
        <v>65</v>
      </c>
      <c r="I62" s="81">
        <v>59</v>
      </c>
      <c r="J62" s="81">
        <v>115</v>
      </c>
      <c r="K62" s="81">
        <v>108</v>
      </c>
      <c r="L62" s="26"/>
      <c r="M62" s="26"/>
      <c r="N62" s="54" t="s">
        <v>168</v>
      </c>
    </row>
    <row r="63" s="60" customFormat="1" ht="50.1" customHeight="1" spans="1:14">
      <c r="A63" s="88" t="s">
        <v>169</v>
      </c>
      <c r="B63" s="81" t="s">
        <v>143</v>
      </c>
      <c r="C63" s="81" t="s">
        <v>143</v>
      </c>
      <c r="D63" s="81" t="s">
        <v>143</v>
      </c>
      <c r="E63" s="81" t="s">
        <v>143</v>
      </c>
      <c r="F63" s="81" t="s">
        <v>143</v>
      </c>
      <c r="G63" s="81" t="s">
        <v>143</v>
      </c>
      <c r="H63" s="81" t="s">
        <v>143</v>
      </c>
      <c r="I63" s="81" t="s">
        <v>143</v>
      </c>
      <c r="J63" s="81">
        <v>426</v>
      </c>
      <c r="K63" s="81">
        <v>373</v>
      </c>
      <c r="L63" s="26"/>
      <c r="M63" s="26"/>
      <c r="N63" s="54" t="s">
        <v>170</v>
      </c>
    </row>
    <row r="64" s="60" customFormat="1" ht="50.1" customHeight="1" spans="1:14">
      <c r="A64" s="88" t="s">
        <v>171</v>
      </c>
      <c r="B64" s="81" t="s">
        <v>143</v>
      </c>
      <c r="C64" s="81" t="s">
        <v>143</v>
      </c>
      <c r="D64" s="81">
        <v>342</v>
      </c>
      <c r="E64" s="81">
        <v>18</v>
      </c>
      <c r="F64" s="81" t="s">
        <v>143</v>
      </c>
      <c r="G64" s="81" t="s">
        <v>143</v>
      </c>
      <c r="H64" s="81">
        <v>143</v>
      </c>
      <c r="I64" s="81">
        <v>60</v>
      </c>
      <c r="J64" s="81">
        <v>448</v>
      </c>
      <c r="K64" s="81">
        <v>225</v>
      </c>
      <c r="L64" s="26"/>
      <c r="M64" s="26"/>
      <c r="N64" s="54" t="s">
        <v>172</v>
      </c>
    </row>
    <row r="65" s="60" customFormat="1" ht="50.1" customHeight="1" spans="1:14">
      <c r="A65" s="88" t="s">
        <v>173</v>
      </c>
      <c r="B65" s="81" t="s">
        <v>143</v>
      </c>
      <c r="C65" s="81" t="s">
        <v>143</v>
      </c>
      <c r="D65" s="81" t="s">
        <v>143</v>
      </c>
      <c r="E65" s="81" t="s">
        <v>143</v>
      </c>
      <c r="F65" s="81" t="s">
        <v>143</v>
      </c>
      <c r="G65" s="81" t="s">
        <v>143</v>
      </c>
      <c r="H65" s="81" t="s">
        <v>143</v>
      </c>
      <c r="I65" s="81" t="s">
        <v>143</v>
      </c>
      <c r="J65" s="81" t="s">
        <v>143</v>
      </c>
      <c r="K65" s="81" t="s">
        <v>143</v>
      </c>
      <c r="L65" s="26"/>
      <c r="M65" s="26"/>
      <c r="N65" s="54" t="s">
        <v>174</v>
      </c>
    </row>
    <row r="66" s="60" customFormat="1" ht="50.1" customHeight="1" spans="1:14">
      <c r="A66" s="88" t="s">
        <v>175</v>
      </c>
      <c r="B66" s="81" t="s">
        <v>143</v>
      </c>
      <c r="C66" s="81" t="s">
        <v>143</v>
      </c>
      <c r="D66" s="81" t="s">
        <v>143</v>
      </c>
      <c r="E66" s="81" t="s">
        <v>143</v>
      </c>
      <c r="F66" s="81">
        <v>169</v>
      </c>
      <c r="G66" s="81">
        <v>83</v>
      </c>
      <c r="H66" s="81">
        <v>537</v>
      </c>
      <c r="I66" s="81">
        <v>218</v>
      </c>
      <c r="J66" s="81">
        <v>322</v>
      </c>
      <c r="K66" s="81">
        <v>317</v>
      </c>
      <c r="L66" s="26"/>
      <c r="M66" s="26"/>
      <c r="N66" s="54" t="s">
        <v>176</v>
      </c>
    </row>
    <row r="67" s="60" customFormat="1" ht="50.1" customHeight="1" spans="1:14">
      <c r="A67" s="88" t="s">
        <v>177</v>
      </c>
      <c r="B67" s="81" t="s">
        <v>143</v>
      </c>
      <c r="C67" s="81" t="s">
        <v>143</v>
      </c>
      <c r="D67" s="81" t="s">
        <v>143</v>
      </c>
      <c r="E67" s="81" t="s">
        <v>143</v>
      </c>
      <c r="F67" s="81">
        <v>629</v>
      </c>
      <c r="G67" s="81">
        <v>39</v>
      </c>
      <c r="H67" s="81">
        <v>353</v>
      </c>
      <c r="I67" s="81">
        <v>37</v>
      </c>
      <c r="J67" s="81">
        <v>669</v>
      </c>
      <c r="K67" s="81">
        <v>590</v>
      </c>
      <c r="L67" s="26"/>
      <c r="M67" s="26"/>
      <c r="N67" s="54" t="s">
        <v>178</v>
      </c>
    </row>
    <row r="68" s="60" customFormat="1" ht="50.1" customHeight="1" spans="1:14">
      <c r="A68" s="88" t="s">
        <v>183</v>
      </c>
      <c r="B68" s="81" t="s">
        <v>143</v>
      </c>
      <c r="C68" s="81" t="s">
        <v>143</v>
      </c>
      <c r="D68" s="81">
        <v>132</v>
      </c>
      <c r="E68" s="81">
        <v>93</v>
      </c>
      <c r="F68" s="81">
        <v>95</v>
      </c>
      <c r="G68" s="81">
        <v>67</v>
      </c>
      <c r="H68" s="81">
        <v>131</v>
      </c>
      <c r="I68" s="81">
        <v>62</v>
      </c>
      <c r="J68" s="81">
        <v>44</v>
      </c>
      <c r="K68" s="81">
        <v>35</v>
      </c>
      <c r="L68" s="26"/>
      <c r="M68" s="26"/>
      <c r="N68" s="54" t="s">
        <v>184</v>
      </c>
    </row>
    <row r="69" s="60" customFormat="1" ht="50.1" customHeight="1" spans="1:14">
      <c r="A69" s="88" t="s">
        <v>187</v>
      </c>
      <c r="B69" s="81" t="s">
        <v>143</v>
      </c>
      <c r="C69" s="81" t="s">
        <v>143</v>
      </c>
      <c r="D69" s="81" t="s">
        <v>143</v>
      </c>
      <c r="E69" s="81" t="s">
        <v>143</v>
      </c>
      <c r="F69" s="81" t="s">
        <v>143</v>
      </c>
      <c r="G69" s="81" t="s">
        <v>143</v>
      </c>
      <c r="H69" s="81">
        <v>69</v>
      </c>
      <c r="I69" s="81">
        <v>14</v>
      </c>
      <c r="J69" s="81">
        <v>771</v>
      </c>
      <c r="K69" s="81">
        <v>667</v>
      </c>
      <c r="L69" s="26"/>
      <c r="M69" s="26"/>
      <c r="N69" s="54" t="s">
        <v>188</v>
      </c>
    </row>
    <row r="70" s="60" customFormat="1" ht="50.1" customHeight="1" spans="1:14">
      <c r="A70" s="88" t="s">
        <v>189</v>
      </c>
      <c r="B70" s="81" t="s">
        <v>143</v>
      </c>
      <c r="C70" s="81" t="s">
        <v>143</v>
      </c>
      <c r="D70" s="81" t="s">
        <v>143</v>
      </c>
      <c r="E70" s="81" t="s">
        <v>143</v>
      </c>
      <c r="F70" s="81" t="s">
        <v>143</v>
      </c>
      <c r="G70" s="81" t="s">
        <v>143</v>
      </c>
      <c r="H70" s="81" t="s">
        <v>143</v>
      </c>
      <c r="I70" s="81" t="s">
        <v>143</v>
      </c>
      <c r="J70" s="81" t="s">
        <v>143</v>
      </c>
      <c r="K70" s="81" t="s">
        <v>143</v>
      </c>
      <c r="L70" s="26"/>
      <c r="M70" s="26"/>
      <c r="N70" s="54" t="s">
        <v>190</v>
      </c>
    </row>
    <row r="71" s="60" customFormat="1" ht="50.1" customHeight="1" spans="1:14">
      <c r="A71" s="88" t="s">
        <v>191</v>
      </c>
      <c r="B71" s="81" t="s">
        <v>143</v>
      </c>
      <c r="C71" s="81" t="s">
        <v>143</v>
      </c>
      <c r="D71" s="81" t="s">
        <v>143</v>
      </c>
      <c r="E71" s="81" t="s">
        <v>143</v>
      </c>
      <c r="F71" s="81" t="s">
        <v>143</v>
      </c>
      <c r="G71" s="81" t="s">
        <v>143</v>
      </c>
      <c r="H71" s="81" t="s">
        <v>143</v>
      </c>
      <c r="I71" s="81" t="s">
        <v>143</v>
      </c>
      <c r="J71" s="81" t="s">
        <v>143</v>
      </c>
      <c r="K71" s="81" t="s">
        <v>143</v>
      </c>
      <c r="L71" s="26"/>
      <c r="M71" s="26"/>
      <c r="N71" s="54" t="s">
        <v>192</v>
      </c>
    </row>
    <row r="72" s="60" customFormat="1" ht="50.1" customHeight="1" spans="1:14">
      <c r="A72" s="88" t="s">
        <v>193</v>
      </c>
      <c r="B72" s="81" t="s">
        <v>143</v>
      </c>
      <c r="C72" s="81" t="s">
        <v>143</v>
      </c>
      <c r="D72" s="81" t="s">
        <v>143</v>
      </c>
      <c r="E72" s="81" t="s">
        <v>143</v>
      </c>
      <c r="F72" s="81" t="s">
        <v>143</v>
      </c>
      <c r="G72" s="81" t="s">
        <v>143</v>
      </c>
      <c r="H72" s="81">
        <v>139</v>
      </c>
      <c r="I72" s="81">
        <v>136</v>
      </c>
      <c r="J72" s="81" t="s">
        <v>143</v>
      </c>
      <c r="K72" s="81" t="s">
        <v>143</v>
      </c>
      <c r="L72" s="26"/>
      <c r="M72" s="26"/>
      <c r="N72" s="54" t="s">
        <v>194</v>
      </c>
    </row>
    <row r="73" s="60" customFormat="1" ht="50.1" customHeight="1" spans="1:14">
      <c r="A73" s="88" t="s">
        <v>201</v>
      </c>
      <c r="B73" s="81" t="s">
        <v>143</v>
      </c>
      <c r="C73" s="81" t="s">
        <v>143</v>
      </c>
      <c r="D73" s="81" t="s">
        <v>143</v>
      </c>
      <c r="E73" s="81" t="s">
        <v>143</v>
      </c>
      <c r="F73" s="81">
        <v>391</v>
      </c>
      <c r="G73" s="81">
        <v>5</v>
      </c>
      <c r="H73" s="81">
        <v>188</v>
      </c>
      <c r="I73" s="81">
        <v>4</v>
      </c>
      <c r="J73" s="81">
        <v>453</v>
      </c>
      <c r="K73" s="81">
        <v>395</v>
      </c>
      <c r="L73" s="26"/>
      <c r="M73" s="26"/>
      <c r="N73" s="54" t="s">
        <v>196</v>
      </c>
    </row>
    <row r="74" s="60" customFormat="1" ht="50.1" customHeight="1" spans="1:14">
      <c r="A74" s="88" t="s">
        <v>185</v>
      </c>
      <c r="B74" s="81" t="s">
        <v>143</v>
      </c>
      <c r="C74" s="81" t="s">
        <v>143</v>
      </c>
      <c r="D74" s="81" t="s">
        <v>143</v>
      </c>
      <c r="E74" s="81" t="s">
        <v>143</v>
      </c>
      <c r="F74" s="81" t="s">
        <v>143</v>
      </c>
      <c r="G74" s="81" t="s">
        <v>143</v>
      </c>
      <c r="H74" s="81" t="s">
        <v>143</v>
      </c>
      <c r="I74" s="81" t="s">
        <v>143</v>
      </c>
      <c r="J74" s="81">
        <v>51</v>
      </c>
      <c r="K74" s="81">
        <v>49</v>
      </c>
      <c r="L74" s="26"/>
      <c r="M74" s="26"/>
      <c r="N74" s="54" t="s">
        <v>186</v>
      </c>
    </row>
    <row r="75" s="60" customFormat="1" ht="50.1" customHeight="1" spans="1:14">
      <c r="A75" s="89" t="s">
        <v>197</v>
      </c>
      <c r="B75" s="90"/>
      <c r="C75" s="90"/>
      <c r="D75" s="90">
        <f>SUM(D59:D74)</f>
        <v>1052</v>
      </c>
      <c r="E75" s="90">
        <f t="shared" ref="E75:K75" si="2">SUM(E59:E74)</f>
        <v>177</v>
      </c>
      <c r="F75" s="90">
        <f t="shared" si="2"/>
        <v>1511</v>
      </c>
      <c r="G75" s="90">
        <f t="shared" si="2"/>
        <v>249</v>
      </c>
      <c r="H75" s="90">
        <f t="shared" si="2"/>
        <v>2176</v>
      </c>
      <c r="I75" s="90">
        <f t="shared" si="2"/>
        <v>959</v>
      </c>
      <c r="J75" s="90">
        <f t="shared" si="2"/>
        <v>5787</v>
      </c>
      <c r="K75" s="90">
        <f t="shared" si="2"/>
        <v>5009</v>
      </c>
      <c r="L75" s="90"/>
      <c r="M75" s="72"/>
      <c r="N75" s="110" t="s">
        <v>129</v>
      </c>
    </row>
    <row r="76" s="60" customFormat="1" ht="50.1" customHeight="1" spans="1:14">
      <c r="A76" s="83" t="s">
        <v>135</v>
      </c>
      <c r="B76" s="83"/>
      <c r="C76" s="83"/>
      <c r="D76" s="83"/>
      <c r="E76" s="83"/>
      <c r="F76" s="75"/>
      <c r="G76" s="75"/>
      <c r="H76" s="75"/>
      <c r="I76" s="75"/>
      <c r="J76" s="75"/>
      <c r="K76" s="107" t="s">
        <v>136</v>
      </c>
      <c r="L76" s="107"/>
      <c r="M76" s="107"/>
      <c r="N76" s="107"/>
    </row>
    <row r="77" s="60" customFormat="1" ht="20.25" customHeight="1" spans="1:14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</row>
    <row r="78" s="60" customFormat="1" ht="30" customHeight="1" spans="1:14">
      <c r="A78" s="65"/>
      <c r="B78" s="92" t="s">
        <v>20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65"/>
    </row>
    <row r="79" s="60" customFormat="1" ht="36.75" customHeight="1" spans="1:14">
      <c r="A79" s="93" t="s">
        <v>202</v>
      </c>
      <c r="B79" s="85" t="s">
        <v>23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93" t="s">
        <v>203</v>
      </c>
    </row>
    <row r="80" s="60" customFormat="1" ht="30" customHeight="1" spans="1:14">
      <c r="A80" s="86" t="s">
        <v>159</v>
      </c>
      <c r="B80" s="18" t="s">
        <v>123</v>
      </c>
      <c r="C80" s="18"/>
      <c r="D80" s="18" t="s">
        <v>122</v>
      </c>
      <c r="E80" s="18"/>
      <c r="F80" s="18" t="s">
        <v>121</v>
      </c>
      <c r="G80" s="18"/>
      <c r="H80" s="18" t="s">
        <v>120</v>
      </c>
      <c r="I80" s="18"/>
      <c r="J80" s="18" t="s">
        <v>119</v>
      </c>
      <c r="K80" s="18"/>
      <c r="L80" s="18"/>
      <c r="M80" s="18"/>
      <c r="N80" s="108" t="s">
        <v>160</v>
      </c>
    </row>
    <row r="81" s="60" customFormat="1" ht="30" customHeight="1" spans="1:14">
      <c r="A81" s="86"/>
      <c r="B81" s="78" t="s">
        <v>128</v>
      </c>
      <c r="C81" s="78"/>
      <c r="D81" s="19" t="s">
        <v>127</v>
      </c>
      <c r="E81" s="19"/>
      <c r="F81" s="19" t="s">
        <v>126</v>
      </c>
      <c r="G81" s="19"/>
      <c r="H81" s="19" t="s">
        <v>125</v>
      </c>
      <c r="I81" s="19"/>
      <c r="J81" s="19" t="s">
        <v>124</v>
      </c>
      <c r="K81" s="19"/>
      <c r="L81" s="78"/>
      <c r="M81" s="78"/>
      <c r="N81" s="108"/>
    </row>
    <row r="82" s="60" customFormat="1" ht="30" customHeight="1" spans="1:14">
      <c r="A82" s="86"/>
      <c r="B82" s="21" t="s">
        <v>129</v>
      </c>
      <c r="C82" s="21" t="s">
        <v>161</v>
      </c>
      <c r="D82" s="21" t="s">
        <v>129</v>
      </c>
      <c r="E82" s="21" t="s">
        <v>161</v>
      </c>
      <c r="F82" s="21" t="s">
        <v>129</v>
      </c>
      <c r="G82" s="21" t="s">
        <v>161</v>
      </c>
      <c r="H82" s="21" t="s">
        <v>129</v>
      </c>
      <c r="I82" s="21" t="s">
        <v>161</v>
      </c>
      <c r="J82" s="21" t="s">
        <v>129</v>
      </c>
      <c r="K82" s="21" t="s">
        <v>161</v>
      </c>
      <c r="L82" s="21"/>
      <c r="M82" s="21"/>
      <c r="N82" s="108"/>
    </row>
    <row r="83" s="60" customFormat="1" ht="30" customHeight="1" spans="1:14">
      <c r="A83" s="87"/>
      <c r="B83" s="19" t="s">
        <v>131</v>
      </c>
      <c r="C83" s="78" t="s">
        <v>162</v>
      </c>
      <c r="D83" s="19" t="s">
        <v>131</v>
      </c>
      <c r="E83" s="78" t="s">
        <v>162</v>
      </c>
      <c r="F83" s="19" t="s">
        <v>131</v>
      </c>
      <c r="G83" s="78" t="s">
        <v>162</v>
      </c>
      <c r="H83" s="19" t="s">
        <v>131</v>
      </c>
      <c r="I83" s="78" t="s">
        <v>162</v>
      </c>
      <c r="J83" s="19" t="s">
        <v>131</v>
      </c>
      <c r="K83" s="78" t="s">
        <v>162</v>
      </c>
      <c r="L83" s="19"/>
      <c r="M83" s="19"/>
      <c r="N83" s="109"/>
    </row>
    <row r="84" s="60" customFormat="1" ht="50.1" customHeight="1" spans="1:14">
      <c r="A84" s="88" t="s">
        <v>199</v>
      </c>
      <c r="B84" s="81" t="s">
        <v>143</v>
      </c>
      <c r="C84" s="81" t="s">
        <v>143</v>
      </c>
      <c r="D84" s="81" t="s">
        <v>143</v>
      </c>
      <c r="E84" s="81" t="s">
        <v>143</v>
      </c>
      <c r="F84" s="81" t="s">
        <v>143</v>
      </c>
      <c r="G84" s="81" t="s">
        <v>143</v>
      </c>
      <c r="H84" s="81">
        <v>16</v>
      </c>
      <c r="I84" s="81">
        <v>3</v>
      </c>
      <c r="J84" s="81" t="s">
        <v>143</v>
      </c>
      <c r="K84" s="81" t="s">
        <v>143</v>
      </c>
      <c r="L84" s="26"/>
      <c r="M84" s="26"/>
      <c r="N84" s="54" t="s">
        <v>200</v>
      </c>
    </row>
    <row r="85" s="60" customFormat="1" ht="50.1" customHeight="1" spans="1:14">
      <c r="A85" s="88" t="s">
        <v>163</v>
      </c>
      <c r="B85" s="81" t="s">
        <v>143</v>
      </c>
      <c r="C85" s="81" t="s">
        <v>143</v>
      </c>
      <c r="D85" s="81" t="s">
        <v>143</v>
      </c>
      <c r="E85" s="81" t="s">
        <v>143</v>
      </c>
      <c r="F85" s="81" t="s">
        <v>143</v>
      </c>
      <c r="G85" s="81" t="s">
        <v>143</v>
      </c>
      <c r="H85" s="81">
        <v>269</v>
      </c>
      <c r="I85" s="81">
        <v>190</v>
      </c>
      <c r="J85" s="81">
        <v>1381</v>
      </c>
      <c r="K85" s="81">
        <v>1311</v>
      </c>
      <c r="L85" s="26"/>
      <c r="M85" s="26"/>
      <c r="N85" s="54" t="s">
        <v>164</v>
      </c>
    </row>
    <row r="86" s="60" customFormat="1" ht="50.1" customHeight="1" spans="1:14">
      <c r="A86" s="88" t="s">
        <v>165</v>
      </c>
      <c r="B86" s="81">
        <v>2</v>
      </c>
      <c r="C86" s="81">
        <v>0</v>
      </c>
      <c r="D86" s="81">
        <v>328</v>
      </c>
      <c r="E86" s="81">
        <v>22</v>
      </c>
      <c r="F86" s="81">
        <v>31</v>
      </c>
      <c r="G86" s="81">
        <v>0</v>
      </c>
      <c r="H86" s="81" t="s">
        <v>143</v>
      </c>
      <c r="I86" s="81" t="s">
        <v>143</v>
      </c>
      <c r="J86" s="81" t="s">
        <v>143</v>
      </c>
      <c r="K86" s="81" t="s">
        <v>143</v>
      </c>
      <c r="L86" s="26"/>
      <c r="M86" s="26"/>
      <c r="N86" s="54" t="s">
        <v>166</v>
      </c>
    </row>
    <row r="87" s="60" customFormat="1" ht="50.1" customHeight="1" spans="1:14">
      <c r="A87" s="88" t="s">
        <v>167</v>
      </c>
      <c r="B87" s="81" t="s">
        <v>143</v>
      </c>
      <c r="C87" s="81" t="s">
        <v>143</v>
      </c>
      <c r="D87" s="81" t="s">
        <v>143</v>
      </c>
      <c r="E87" s="81" t="s">
        <v>143</v>
      </c>
      <c r="F87" s="81">
        <v>12</v>
      </c>
      <c r="G87" s="81">
        <v>7</v>
      </c>
      <c r="H87" s="81" t="s">
        <v>143</v>
      </c>
      <c r="I87" s="81" t="s">
        <v>143</v>
      </c>
      <c r="J87" s="81">
        <v>58</v>
      </c>
      <c r="K87" s="81">
        <v>58</v>
      </c>
      <c r="L87" s="26"/>
      <c r="M87" s="26"/>
      <c r="N87" s="54" t="s">
        <v>168</v>
      </c>
    </row>
    <row r="88" s="60" customFormat="1" ht="50.1" customHeight="1" spans="1:14">
      <c r="A88" s="88" t="s">
        <v>169</v>
      </c>
      <c r="B88" s="81" t="s">
        <v>143</v>
      </c>
      <c r="C88" s="81" t="s">
        <v>143</v>
      </c>
      <c r="D88" s="81" t="s">
        <v>143</v>
      </c>
      <c r="E88" s="81" t="s">
        <v>143</v>
      </c>
      <c r="F88" s="81" t="s">
        <v>143</v>
      </c>
      <c r="G88" s="81" t="s">
        <v>143</v>
      </c>
      <c r="H88" s="81" t="s">
        <v>143</v>
      </c>
      <c r="I88" s="81" t="s">
        <v>143</v>
      </c>
      <c r="J88" s="81">
        <v>61</v>
      </c>
      <c r="K88" s="81">
        <v>37</v>
      </c>
      <c r="L88" s="26"/>
      <c r="M88" s="26"/>
      <c r="N88" s="54" t="s">
        <v>170</v>
      </c>
    </row>
    <row r="89" s="60" customFormat="1" ht="50.1" customHeight="1" spans="1:14">
      <c r="A89" s="88" t="s">
        <v>171</v>
      </c>
      <c r="B89" s="81" t="s">
        <v>143</v>
      </c>
      <c r="C89" s="81" t="s">
        <v>143</v>
      </c>
      <c r="D89" s="81">
        <v>163</v>
      </c>
      <c r="E89" s="81">
        <v>4</v>
      </c>
      <c r="F89" s="81">
        <v>187</v>
      </c>
      <c r="G89" s="81">
        <v>6</v>
      </c>
      <c r="H89" s="81">
        <v>125</v>
      </c>
      <c r="I89" s="81">
        <v>54</v>
      </c>
      <c r="J89" s="81">
        <v>598</v>
      </c>
      <c r="K89" s="81">
        <v>500</v>
      </c>
      <c r="L89" s="26"/>
      <c r="M89" s="26"/>
      <c r="N89" s="54" t="s">
        <v>172</v>
      </c>
    </row>
    <row r="90" s="60" customFormat="1" ht="50.1" customHeight="1" spans="1:14">
      <c r="A90" s="88" t="s">
        <v>173</v>
      </c>
      <c r="B90" s="81" t="s">
        <v>143</v>
      </c>
      <c r="C90" s="81" t="s">
        <v>143</v>
      </c>
      <c r="D90" s="81">
        <v>10</v>
      </c>
      <c r="E90" s="81">
        <v>10</v>
      </c>
      <c r="F90" s="81">
        <v>6</v>
      </c>
      <c r="G90" s="81">
        <v>9</v>
      </c>
      <c r="H90" s="81" t="s">
        <v>143</v>
      </c>
      <c r="I90" s="81" t="s">
        <v>143</v>
      </c>
      <c r="J90" s="81" t="s">
        <v>143</v>
      </c>
      <c r="K90" s="81" t="s">
        <v>143</v>
      </c>
      <c r="L90" s="26"/>
      <c r="M90" s="26"/>
      <c r="N90" s="54" t="s">
        <v>174</v>
      </c>
    </row>
    <row r="91" s="60" customFormat="1" ht="50.1" customHeight="1" spans="1:14">
      <c r="A91" s="88" t="s">
        <v>175</v>
      </c>
      <c r="B91" s="81" t="s">
        <v>143</v>
      </c>
      <c r="C91" s="81" t="s">
        <v>143</v>
      </c>
      <c r="D91" s="81" t="s">
        <v>143</v>
      </c>
      <c r="E91" s="81" t="s">
        <v>143</v>
      </c>
      <c r="F91" s="81">
        <v>157</v>
      </c>
      <c r="G91" s="81">
        <v>60</v>
      </c>
      <c r="H91" s="81">
        <v>405</v>
      </c>
      <c r="I91" s="81">
        <v>156</v>
      </c>
      <c r="J91" s="81">
        <v>275</v>
      </c>
      <c r="K91" s="81">
        <v>258</v>
      </c>
      <c r="L91" s="26"/>
      <c r="M91" s="26"/>
      <c r="N91" s="54" t="s">
        <v>176</v>
      </c>
    </row>
    <row r="92" s="60" customFormat="1" ht="50.1" customHeight="1" spans="1:14">
      <c r="A92" s="88" t="s">
        <v>177</v>
      </c>
      <c r="B92" s="81" t="s">
        <v>143</v>
      </c>
      <c r="C92" s="81" t="s">
        <v>143</v>
      </c>
      <c r="D92" s="81" t="s">
        <v>143</v>
      </c>
      <c r="E92" s="81" t="s">
        <v>143</v>
      </c>
      <c r="F92" s="81">
        <v>163</v>
      </c>
      <c r="G92" s="81">
        <v>12</v>
      </c>
      <c r="H92" s="81">
        <v>109</v>
      </c>
      <c r="I92" s="81">
        <v>2</v>
      </c>
      <c r="J92" s="81">
        <v>80</v>
      </c>
      <c r="K92" s="81">
        <v>80</v>
      </c>
      <c r="L92" s="26"/>
      <c r="M92" s="26"/>
      <c r="N92" s="54" t="s">
        <v>178</v>
      </c>
    </row>
    <row r="93" s="60" customFormat="1" ht="50.1" customHeight="1" spans="1:14">
      <c r="A93" s="88" t="s">
        <v>183</v>
      </c>
      <c r="B93" s="81" t="s">
        <v>143</v>
      </c>
      <c r="C93" s="81" t="s">
        <v>143</v>
      </c>
      <c r="D93" s="81">
        <v>126</v>
      </c>
      <c r="E93" s="81">
        <v>95</v>
      </c>
      <c r="F93" s="81">
        <v>144</v>
      </c>
      <c r="G93" s="81">
        <v>127</v>
      </c>
      <c r="H93" s="81">
        <v>109</v>
      </c>
      <c r="I93" s="81">
        <v>85</v>
      </c>
      <c r="J93" s="81" t="s">
        <v>143</v>
      </c>
      <c r="K93" s="81" t="s">
        <v>143</v>
      </c>
      <c r="L93" s="26"/>
      <c r="M93" s="26"/>
      <c r="N93" s="54" t="s">
        <v>184</v>
      </c>
    </row>
    <row r="94" s="60" customFormat="1" ht="50.1" customHeight="1" spans="1:14">
      <c r="A94" s="88" t="s">
        <v>187</v>
      </c>
      <c r="B94" s="81" t="s">
        <v>143</v>
      </c>
      <c r="C94" s="81" t="s">
        <v>143</v>
      </c>
      <c r="D94" s="81">
        <v>34</v>
      </c>
      <c r="E94" s="81">
        <v>31</v>
      </c>
      <c r="F94" s="81">
        <v>22</v>
      </c>
      <c r="G94" s="81">
        <v>22</v>
      </c>
      <c r="H94" s="81" t="s">
        <v>143</v>
      </c>
      <c r="I94" s="81" t="s">
        <v>143</v>
      </c>
      <c r="J94" s="81">
        <v>317</v>
      </c>
      <c r="K94" s="81">
        <v>276</v>
      </c>
      <c r="L94" s="26"/>
      <c r="M94" s="26"/>
      <c r="N94" s="54" t="s">
        <v>188</v>
      </c>
    </row>
    <row r="95" s="60" customFormat="1" ht="50.1" customHeight="1" spans="1:14">
      <c r="A95" s="88" t="s">
        <v>189</v>
      </c>
      <c r="B95" s="81" t="s">
        <v>143</v>
      </c>
      <c r="C95" s="81" t="s">
        <v>143</v>
      </c>
      <c r="D95" s="81" t="s">
        <v>143</v>
      </c>
      <c r="E95" s="81" t="s">
        <v>143</v>
      </c>
      <c r="F95" s="81" t="s">
        <v>143</v>
      </c>
      <c r="G95" s="81" t="s">
        <v>143</v>
      </c>
      <c r="H95" s="81" t="s">
        <v>143</v>
      </c>
      <c r="I95" s="81" t="s">
        <v>143</v>
      </c>
      <c r="J95" s="81">
        <v>63</v>
      </c>
      <c r="K95" s="81">
        <v>36</v>
      </c>
      <c r="L95" s="26"/>
      <c r="M95" s="26"/>
      <c r="N95" s="54" t="s">
        <v>190</v>
      </c>
    </row>
    <row r="96" s="60" customFormat="1" ht="50.1" customHeight="1" spans="1:14">
      <c r="A96" s="88" t="s">
        <v>193</v>
      </c>
      <c r="B96" s="81" t="s">
        <v>143</v>
      </c>
      <c r="C96" s="81" t="s">
        <v>143</v>
      </c>
      <c r="D96" s="81" t="s">
        <v>143</v>
      </c>
      <c r="E96" s="81" t="s">
        <v>143</v>
      </c>
      <c r="F96" s="81" t="s">
        <v>143</v>
      </c>
      <c r="G96" s="81" t="s">
        <v>143</v>
      </c>
      <c r="H96" s="81" t="s">
        <v>143</v>
      </c>
      <c r="I96" s="81" t="s">
        <v>143</v>
      </c>
      <c r="J96" s="81" t="s">
        <v>143</v>
      </c>
      <c r="K96" s="81" t="s">
        <v>143</v>
      </c>
      <c r="L96" s="26"/>
      <c r="M96" s="26"/>
      <c r="N96" s="54" t="s">
        <v>194</v>
      </c>
    </row>
    <row r="97" s="60" customFormat="1" ht="50.1" customHeight="1" spans="1:14">
      <c r="A97" s="88" t="s">
        <v>201</v>
      </c>
      <c r="B97" s="81" t="s">
        <v>143</v>
      </c>
      <c r="C97" s="81" t="s">
        <v>143</v>
      </c>
      <c r="D97" s="81" t="s">
        <v>143</v>
      </c>
      <c r="E97" s="81" t="s">
        <v>143</v>
      </c>
      <c r="F97" s="81">
        <v>328</v>
      </c>
      <c r="G97" s="81">
        <v>5</v>
      </c>
      <c r="H97" s="81">
        <v>143</v>
      </c>
      <c r="I97" s="81">
        <v>2</v>
      </c>
      <c r="J97" s="81">
        <v>220</v>
      </c>
      <c r="K97" s="81">
        <v>188</v>
      </c>
      <c r="L97" s="26"/>
      <c r="M97" s="26"/>
      <c r="N97" s="54" t="s">
        <v>196</v>
      </c>
    </row>
    <row r="98" s="60" customFormat="1" ht="50.1" customHeight="1" spans="1:14">
      <c r="A98" s="88" t="s">
        <v>185</v>
      </c>
      <c r="B98" s="81" t="s">
        <v>143</v>
      </c>
      <c r="C98" s="81" t="s">
        <v>143</v>
      </c>
      <c r="D98" s="81" t="s">
        <v>143</v>
      </c>
      <c r="E98" s="81" t="s">
        <v>143</v>
      </c>
      <c r="F98" s="81" t="s">
        <v>143</v>
      </c>
      <c r="G98" s="81" t="s">
        <v>143</v>
      </c>
      <c r="H98" s="81" t="s">
        <v>143</v>
      </c>
      <c r="I98" s="81" t="s">
        <v>143</v>
      </c>
      <c r="J98" s="81" t="s">
        <v>143</v>
      </c>
      <c r="K98" s="81" t="s">
        <v>143</v>
      </c>
      <c r="L98" s="26"/>
      <c r="M98" s="26"/>
      <c r="N98" s="54" t="s">
        <v>186</v>
      </c>
    </row>
    <row r="99" s="60" customFormat="1" ht="50.1" customHeight="1" spans="1:14">
      <c r="A99" s="89" t="s">
        <v>197</v>
      </c>
      <c r="B99" s="90"/>
      <c r="C99" s="90"/>
      <c r="D99" s="90">
        <f>SUM(D84:D98)</f>
        <v>661</v>
      </c>
      <c r="E99" s="90">
        <f t="shared" ref="E99:K99" si="3">SUM(E84:E98)</f>
        <v>162</v>
      </c>
      <c r="F99" s="90">
        <f t="shared" si="3"/>
        <v>1050</v>
      </c>
      <c r="G99" s="90">
        <f t="shared" si="3"/>
        <v>248</v>
      </c>
      <c r="H99" s="90">
        <f t="shared" si="3"/>
        <v>1176</v>
      </c>
      <c r="I99" s="90">
        <f t="shared" si="3"/>
        <v>492</v>
      </c>
      <c r="J99" s="90">
        <f t="shared" si="3"/>
        <v>3053</v>
      </c>
      <c r="K99" s="90">
        <f t="shared" si="3"/>
        <v>2744</v>
      </c>
      <c r="L99" s="90"/>
      <c r="M99" s="72"/>
      <c r="N99" s="110" t="s">
        <v>129</v>
      </c>
    </row>
    <row r="100" s="61" customFormat="1" ht="50.1" customHeight="1" spans="1:14">
      <c r="A100" s="91" t="s">
        <v>135</v>
      </c>
      <c r="B100" s="91"/>
      <c r="C100" s="91"/>
      <c r="D100" s="91"/>
      <c r="E100" s="91"/>
      <c r="F100" s="84"/>
      <c r="G100" s="84"/>
      <c r="H100" s="84"/>
      <c r="I100" s="84"/>
      <c r="J100" s="84"/>
      <c r="K100" s="111" t="s">
        <v>136</v>
      </c>
      <c r="L100" s="111"/>
      <c r="M100" s="111"/>
      <c r="N100" s="111"/>
    </row>
    <row r="101" s="60" customFormat="1" ht="50.1" customHeight="1" spans="1:14">
      <c r="A101" s="88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54"/>
    </row>
    <row r="102" s="60" customFormat="1" ht="30" customHeight="1" spans="1:14">
      <c r="A102" s="65"/>
      <c r="B102" s="92" t="s">
        <v>24</v>
      </c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65"/>
    </row>
    <row r="103" s="60" customFormat="1" ht="30" customHeight="1" spans="1:14">
      <c r="A103" s="93" t="s">
        <v>26</v>
      </c>
      <c r="B103" s="68" t="s">
        <v>27</v>
      </c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93" t="s">
        <v>204</v>
      </c>
    </row>
    <row r="104" s="60" customFormat="1" ht="30" customHeight="1" spans="1:14">
      <c r="A104" s="86" t="s">
        <v>159</v>
      </c>
      <c r="B104" s="18" t="s">
        <v>123</v>
      </c>
      <c r="C104" s="18"/>
      <c r="D104" s="18" t="s">
        <v>122</v>
      </c>
      <c r="E104" s="18"/>
      <c r="F104" s="18" t="s">
        <v>121</v>
      </c>
      <c r="G104" s="18"/>
      <c r="H104" s="18" t="s">
        <v>120</v>
      </c>
      <c r="I104" s="18"/>
      <c r="J104" s="18" t="s">
        <v>119</v>
      </c>
      <c r="K104" s="18"/>
      <c r="L104" s="18"/>
      <c r="M104" s="18"/>
      <c r="N104" s="108" t="s">
        <v>160</v>
      </c>
    </row>
    <row r="105" s="60" customFormat="1" ht="30" customHeight="1" spans="1:14">
      <c r="A105" s="86"/>
      <c r="B105" s="78" t="s">
        <v>128</v>
      </c>
      <c r="C105" s="78"/>
      <c r="D105" s="19" t="s">
        <v>127</v>
      </c>
      <c r="E105" s="19"/>
      <c r="F105" s="19" t="s">
        <v>126</v>
      </c>
      <c r="G105" s="19"/>
      <c r="H105" s="19" t="s">
        <v>125</v>
      </c>
      <c r="I105" s="19"/>
      <c r="J105" s="19" t="s">
        <v>124</v>
      </c>
      <c r="K105" s="19"/>
      <c r="L105" s="78"/>
      <c r="M105" s="78"/>
      <c r="N105" s="108"/>
    </row>
    <row r="106" s="60" customFormat="1" ht="30" customHeight="1" spans="1:14">
      <c r="A106" s="86"/>
      <c r="B106" s="21" t="s">
        <v>129</v>
      </c>
      <c r="C106" s="21" t="s">
        <v>161</v>
      </c>
      <c r="D106" s="21" t="s">
        <v>129</v>
      </c>
      <c r="E106" s="21" t="s">
        <v>161</v>
      </c>
      <c r="F106" s="21" t="s">
        <v>129</v>
      </c>
      <c r="G106" s="21" t="s">
        <v>161</v>
      </c>
      <c r="H106" s="21" t="s">
        <v>129</v>
      </c>
      <c r="I106" s="21" t="s">
        <v>161</v>
      </c>
      <c r="J106" s="21" t="s">
        <v>129</v>
      </c>
      <c r="K106" s="21" t="s">
        <v>161</v>
      </c>
      <c r="L106" s="21"/>
      <c r="M106" s="21"/>
      <c r="N106" s="108"/>
    </row>
    <row r="107" s="60" customFormat="1" ht="30" customHeight="1" spans="1:14">
      <c r="A107" s="87"/>
      <c r="B107" s="19" t="s">
        <v>131</v>
      </c>
      <c r="C107" s="78" t="s">
        <v>162</v>
      </c>
      <c r="D107" s="19" t="s">
        <v>131</v>
      </c>
      <c r="E107" s="78" t="s">
        <v>162</v>
      </c>
      <c r="F107" s="19" t="s">
        <v>131</v>
      </c>
      <c r="G107" s="78" t="s">
        <v>162</v>
      </c>
      <c r="H107" s="19" t="s">
        <v>131</v>
      </c>
      <c r="I107" s="78" t="s">
        <v>162</v>
      </c>
      <c r="J107" s="19" t="s">
        <v>131</v>
      </c>
      <c r="K107" s="78" t="s">
        <v>162</v>
      </c>
      <c r="L107" s="19"/>
      <c r="M107" s="19"/>
      <c r="N107" s="109"/>
    </row>
    <row r="108" s="60" customFormat="1" ht="50.1" customHeight="1" spans="1:14">
      <c r="A108" s="88" t="s">
        <v>199</v>
      </c>
      <c r="B108" s="81" t="s">
        <v>143</v>
      </c>
      <c r="C108" s="81" t="s">
        <v>143</v>
      </c>
      <c r="D108" s="81" t="s">
        <v>143</v>
      </c>
      <c r="E108" s="81" t="s">
        <v>143</v>
      </c>
      <c r="F108" s="81">
        <v>50</v>
      </c>
      <c r="G108" s="81">
        <v>17</v>
      </c>
      <c r="H108" s="81">
        <v>58</v>
      </c>
      <c r="I108" s="81">
        <v>22</v>
      </c>
      <c r="J108" s="81" t="s">
        <v>143</v>
      </c>
      <c r="K108" s="81" t="s">
        <v>143</v>
      </c>
      <c r="L108" s="26"/>
      <c r="M108" s="26"/>
      <c r="N108" s="54" t="s">
        <v>200</v>
      </c>
    </row>
    <row r="109" s="60" customFormat="1" ht="50.1" customHeight="1" spans="1:14">
      <c r="A109" s="88" t="s">
        <v>163</v>
      </c>
      <c r="B109" s="81" t="s">
        <v>143</v>
      </c>
      <c r="C109" s="81" t="s">
        <v>143</v>
      </c>
      <c r="D109" s="81" t="s">
        <v>143</v>
      </c>
      <c r="E109" s="81" t="s">
        <v>143</v>
      </c>
      <c r="F109" s="81">
        <v>17</v>
      </c>
      <c r="G109" s="81">
        <v>8</v>
      </c>
      <c r="H109" s="81">
        <v>254</v>
      </c>
      <c r="I109" s="81">
        <v>224</v>
      </c>
      <c r="J109" s="81">
        <v>830</v>
      </c>
      <c r="K109" s="81">
        <v>827</v>
      </c>
      <c r="L109" s="26"/>
      <c r="M109" s="26"/>
      <c r="N109" s="54" t="s">
        <v>164</v>
      </c>
    </row>
    <row r="110" s="60" customFormat="1" ht="50.1" customHeight="1" spans="1:14">
      <c r="A110" s="88" t="s">
        <v>165</v>
      </c>
      <c r="B110" s="81">
        <v>4</v>
      </c>
      <c r="C110" s="81">
        <v>4</v>
      </c>
      <c r="D110" s="81">
        <v>565</v>
      </c>
      <c r="E110" s="81">
        <v>238</v>
      </c>
      <c r="F110" s="81">
        <v>153</v>
      </c>
      <c r="G110" s="81">
        <v>7</v>
      </c>
      <c r="H110" s="81">
        <v>71</v>
      </c>
      <c r="I110" s="81">
        <v>71</v>
      </c>
      <c r="J110" s="81" t="s">
        <v>143</v>
      </c>
      <c r="K110" s="81" t="s">
        <v>143</v>
      </c>
      <c r="L110" s="26"/>
      <c r="M110" s="26"/>
      <c r="N110" s="54" t="s">
        <v>166</v>
      </c>
    </row>
    <row r="111" s="60" customFormat="1" ht="50.1" customHeight="1" spans="1:14">
      <c r="A111" s="88" t="s">
        <v>167</v>
      </c>
      <c r="B111" s="81" t="s">
        <v>143</v>
      </c>
      <c r="C111" s="81" t="s">
        <v>143</v>
      </c>
      <c r="D111" s="81" t="s">
        <v>143</v>
      </c>
      <c r="E111" s="81" t="s">
        <v>143</v>
      </c>
      <c r="F111" s="81">
        <v>14</v>
      </c>
      <c r="G111" s="81">
        <v>14</v>
      </c>
      <c r="H111" s="81" t="s">
        <v>143</v>
      </c>
      <c r="I111" s="81" t="s">
        <v>143</v>
      </c>
      <c r="J111" s="81">
        <v>34</v>
      </c>
      <c r="K111" s="81">
        <v>34</v>
      </c>
      <c r="L111" s="26"/>
      <c r="M111" s="26"/>
      <c r="N111" s="54" t="s">
        <v>168</v>
      </c>
    </row>
    <row r="112" s="60" customFormat="1" ht="50.1" customHeight="1" spans="1:14">
      <c r="A112" s="88" t="s">
        <v>171</v>
      </c>
      <c r="B112" s="81" t="s">
        <v>143</v>
      </c>
      <c r="C112" s="81" t="s">
        <v>143</v>
      </c>
      <c r="D112" s="81">
        <v>307</v>
      </c>
      <c r="E112" s="81">
        <v>12</v>
      </c>
      <c r="F112" s="81">
        <v>74</v>
      </c>
      <c r="G112" s="81">
        <v>1</v>
      </c>
      <c r="H112" s="81">
        <v>45</v>
      </c>
      <c r="I112" s="81">
        <v>19</v>
      </c>
      <c r="J112" s="81">
        <v>61</v>
      </c>
      <c r="K112" s="81">
        <v>60</v>
      </c>
      <c r="L112" s="26"/>
      <c r="M112" s="26"/>
      <c r="N112" s="54" t="s">
        <v>172</v>
      </c>
    </row>
    <row r="113" s="60" customFormat="1" ht="50.1" customHeight="1" spans="1:14">
      <c r="A113" s="88" t="s">
        <v>173</v>
      </c>
      <c r="B113" s="81" t="s">
        <v>143</v>
      </c>
      <c r="C113" s="81" t="s">
        <v>143</v>
      </c>
      <c r="D113" s="81" t="s">
        <v>143</v>
      </c>
      <c r="E113" s="81" t="s">
        <v>143</v>
      </c>
      <c r="F113" s="81" t="s">
        <v>143</v>
      </c>
      <c r="G113" s="81" t="s">
        <v>143</v>
      </c>
      <c r="H113" s="81" t="s">
        <v>143</v>
      </c>
      <c r="I113" s="81" t="s">
        <v>143</v>
      </c>
      <c r="J113" s="81" t="s">
        <v>143</v>
      </c>
      <c r="K113" s="81" t="s">
        <v>143</v>
      </c>
      <c r="L113" s="26"/>
      <c r="M113" s="26"/>
      <c r="N113" s="54" t="s">
        <v>174</v>
      </c>
    </row>
    <row r="114" s="60" customFormat="1" ht="50.1" customHeight="1" spans="1:14">
      <c r="A114" s="88" t="s">
        <v>175</v>
      </c>
      <c r="B114" s="81" t="s">
        <v>143</v>
      </c>
      <c r="C114" s="81" t="s">
        <v>143</v>
      </c>
      <c r="D114" s="81" t="s">
        <v>143</v>
      </c>
      <c r="E114" s="81" t="s">
        <v>143</v>
      </c>
      <c r="F114" s="81">
        <v>87</v>
      </c>
      <c r="G114" s="81">
        <v>31</v>
      </c>
      <c r="H114" s="81">
        <v>61</v>
      </c>
      <c r="I114" s="81">
        <v>59</v>
      </c>
      <c r="J114" s="81" t="s">
        <v>143</v>
      </c>
      <c r="K114" s="81" t="s">
        <v>143</v>
      </c>
      <c r="L114" s="26"/>
      <c r="M114" s="26"/>
      <c r="N114" s="54" t="s">
        <v>176</v>
      </c>
    </row>
    <row r="115" s="60" customFormat="1" ht="50.1" customHeight="1" spans="1:14">
      <c r="A115" s="88" t="s">
        <v>177</v>
      </c>
      <c r="B115" s="81" t="s">
        <v>143</v>
      </c>
      <c r="C115" s="81" t="s">
        <v>143</v>
      </c>
      <c r="D115" s="81" t="s">
        <v>143</v>
      </c>
      <c r="E115" s="81" t="s">
        <v>143</v>
      </c>
      <c r="F115" s="81">
        <v>235</v>
      </c>
      <c r="G115" s="81">
        <v>9</v>
      </c>
      <c r="H115" s="81">
        <v>62</v>
      </c>
      <c r="I115" s="81">
        <v>58</v>
      </c>
      <c r="J115" s="81">
        <v>83</v>
      </c>
      <c r="K115" s="81">
        <v>83</v>
      </c>
      <c r="L115" s="26"/>
      <c r="M115" s="26"/>
      <c r="N115" s="54" t="s">
        <v>178</v>
      </c>
    </row>
    <row r="116" s="60" customFormat="1" ht="50.1" customHeight="1" spans="1:14">
      <c r="A116" s="88" t="s">
        <v>183</v>
      </c>
      <c r="B116" s="81" t="s">
        <v>143</v>
      </c>
      <c r="C116" s="81" t="s">
        <v>143</v>
      </c>
      <c r="D116" s="81">
        <v>12</v>
      </c>
      <c r="E116" s="81">
        <v>12</v>
      </c>
      <c r="F116" s="81">
        <v>148</v>
      </c>
      <c r="G116" s="81">
        <v>146</v>
      </c>
      <c r="H116" s="81">
        <v>25</v>
      </c>
      <c r="I116" s="81">
        <v>17</v>
      </c>
      <c r="J116" s="81" t="s">
        <v>143</v>
      </c>
      <c r="K116" s="81" t="s">
        <v>143</v>
      </c>
      <c r="L116" s="26"/>
      <c r="M116" s="26"/>
      <c r="N116" s="54" t="s">
        <v>184</v>
      </c>
    </row>
    <row r="117" s="60" customFormat="1" ht="50.1" customHeight="1" spans="1:14">
      <c r="A117" s="88" t="s">
        <v>185</v>
      </c>
      <c r="B117" s="81" t="s">
        <v>143</v>
      </c>
      <c r="C117" s="81" t="s">
        <v>143</v>
      </c>
      <c r="D117" s="81" t="s">
        <v>143</v>
      </c>
      <c r="E117" s="81" t="s">
        <v>143</v>
      </c>
      <c r="F117" s="81" t="s">
        <v>143</v>
      </c>
      <c r="G117" s="81" t="s">
        <v>143</v>
      </c>
      <c r="H117" s="81" t="s">
        <v>143</v>
      </c>
      <c r="I117" s="81" t="s">
        <v>143</v>
      </c>
      <c r="J117" s="81" t="s">
        <v>143</v>
      </c>
      <c r="K117" s="81" t="s">
        <v>143</v>
      </c>
      <c r="L117" s="26"/>
      <c r="M117" s="26"/>
      <c r="N117" s="54" t="s">
        <v>186</v>
      </c>
    </row>
    <row r="118" s="60" customFormat="1" ht="50.1" customHeight="1" spans="1:14">
      <c r="A118" s="88" t="s">
        <v>187</v>
      </c>
      <c r="B118" s="81" t="s">
        <v>143</v>
      </c>
      <c r="C118" s="81" t="s">
        <v>143</v>
      </c>
      <c r="D118" s="81">
        <v>88</v>
      </c>
      <c r="E118" s="81">
        <v>69</v>
      </c>
      <c r="F118" s="81" t="s">
        <v>143</v>
      </c>
      <c r="G118" s="81" t="s">
        <v>143</v>
      </c>
      <c r="H118" s="81">
        <v>81</v>
      </c>
      <c r="I118" s="81">
        <v>55</v>
      </c>
      <c r="J118" s="81">
        <v>313</v>
      </c>
      <c r="K118" s="81">
        <v>313</v>
      </c>
      <c r="L118" s="26"/>
      <c r="M118" s="26"/>
      <c r="N118" s="54" t="s">
        <v>188</v>
      </c>
    </row>
    <row r="119" s="60" customFormat="1" ht="50.1" customHeight="1" spans="1:14">
      <c r="A119" s="88" t="s">
        <v>189</v>
      </c>
      <c r="B119" s="81" t="s">
        <v>143</v>
      </c>
      <c r="C119" s="81" t="s">
        <v>143</v>
      </c>
      <c r="D119" s="81" t="s">
        <v>143</v>
      </c>
      <c r="E119" s="81" t="s">
        <v>143</v>
      </c>
      <c r="F119" s="81" t="s">
        <v>143</v>
      </c>
      <c r="G119" s="81" t="s">
        <v>143</v>
      </c>
      <c r="H119" s="81" t="s">
        <v>143</v>
      </c>
      <c r="I119" s="81" t="s">
        <v>143</v>
      </c>
      <c r="J119" s="81" t="s">
        <v>143</v>
      </c>
      <c r="K119" s="81" t="s">
        <v>143</v>
      </c>
      <c r="L119" s="26"/>
      <c r="M119" s="26"/>
      <c r="N119" s="54" t="s">
        <v>190</v>
      </c>
    </row>
    <row r="120" s="60" customFormat="1" ht="50.1" customHeight="1" spans="1:14">
      <c r="A120" s="88" t="s">
        <v>205</v>
      </c>
      <c r="B120" s="81" t="s">
        <v>143</v>
      </c>
      <c r="C120" s="81" t="s">
        <v>143</v>
      </c>
      <c r="D120" s="81" t="s">
        <v>143</v>
      </c>
      <c r="E120" s="81" t="s">
        <v>143</v>
      </c>
      <c r="F120" s="81">
        <v>64</v>
      </c>
      <c r="G120" s="81">
        <v>8</v>
      </c>
      <c r="H120" s="81" t="s">
        <v>143</v>
      </c>
      <c r="I120" s="81" t="s">
        <v>143</v>
      </c>
      <c r="J120" s="81" t="s">
        <v>143</v>
      </c>
      <c r="K120" s="81" t="s">
        <v>143</v>
      </c>
      <c r="L120" s="26"/>
      <c r="M120" s="26"/>
      <c r="N120" s="54" t="s">
        <v>206</v>
      </c>
    </row>
    <row r="121" s="60" customFormat="1" ht="50.1" customHeight="1" spans="1:14">
      <c r="A121" s="88" t="s">
        <v>193</v>
      </c>
      <c r="B121" s="81" t="s">
        <v>143</v>
      </c>
      <c r="C121" s="81" t="s">
        <v>143</v>
      </c>
      <c r="D121" s="81" t="s">
        <v>143</v>
      </c>
      <c r="E121" s="81" t="s">
        <v>143</v>
      </c>
      <c r="F121" s="81" t="s">
        <v>143</v>
      </c>
      <c r="G121" s="81" t="s">
        <v>143</v>
      </c>
      <c r="H121" s="81" t="s">
        <v>143</v>
      </c>
      <c r="I121" s="81" t="s">
        <v>143</v>
      </c>
      <c r="J121" s="81" t="s">
        <v>143</v>
      </c>
      <c r="K121" s="81" t="s">
        <v>143</v>
      </c>
      <c r="L121" s="26"/>
      <c r="M121" s="26"/>
      <c r="N121" s="54" t="s">
        <v>194</v>
      </c>
    </row>
    <row r="122" s="60" customFormat="1" ht="50.1" customHeight="1" spans="1:14">
      <c r="A122" s="88" t="s">
        <v>201</v>
      </c>
      <c r="B122" s="81" t="s">
        <v>143</v>
      </c>
      <c r="C122" s="81" t="s">
        <v>143</v>
      </c>
      <c r="D122" s="81" t="s">
        <v>143</v>
      </c>
      <c r="E122" s="81" t="s">
        <v>143</v>
      </c>
      <c r="F122" s="81">
        <v>366</v>
      </c>
      <c r="G122" s="81">
        <v>5</v>
      </c>
      <c r="H122" s="81">
        <v>131</v>
      </c>
      <c r="I122" s="81">
        <v>9</v>
      </c>
      <c r="J122" s="81">
        <v>123</v>
      </c>
      <c r="K122" s="81">
        <v>123</v>
      </c>
      <c r="L122" s="26"/>
      <c r="M122" s="26"/>
      <c r="N122" s="54" t="s">
        <v>196</v>
      </c>
    </row>
    <row r="123" s="60" customFormat="1" ht="50.1" customHeight="1" spans="1:14">
      <c r="A123" s="88" t="s">
        <v>185</v>
      </c>
      <c r="B123" s="81" t="s">
        <v>143</v>
      </c>
      <c r="C123" s="81" t="s">
        <v>143</v>
      </c>
      <c r="D123" s="81" t="s">
        <v>143</v>
      </c>
      <c r="E123" s="81" t="s">
        <v>143</v>
      </c>
      <c r="F123" s="81" t="s">
        <v>143</v>
      </c>
      <c r="G123" s="81" t="s">
        <v>143</v>
      </c>
      <c r="H123" s="81" t="s">
        <v>143</v>
      </c>
      <c r="I123" s="81" t="s">
        <v>143</v>
      </c>
      <c r="J123" s="81" t="s">
        <v>143</v>
      </c>
      <c r="K123" s="81" t="s">
        <v>143</v>
      </c>
      <c r="L123" s="26"/>
      <c r="M123" s="26"/>
      <c r="N123" s="54" t="s">
        <v>186</v>
      </c>
    </row>
    <row r="124" s="60" customFormat="1" ht="50.1" customHeight="1" spans="1:14">
      <c r="A124" s="89" t="s">
        <v>197</v>
      </c>
      <c r="B124" s="90">
        <f t="shared" ref="B124:H124" si="4">SUM(B108:B123)</f>
        <v>4</v>
      </c>
      <c r="C124" s="90">
        <f t="shared" si="4"/>
        <v>4</v>
      </c>
      <c r="D124" s="90">
        <f t="shared" si="4"/>
        <v>972</v>
      </c>
      <c r="E124" s="90">
        <f t="shared" si="4"/>
        <v>331</v>
      </c>
      <c r="F124" s="90">
        <f t="shared" si="4"/>
        <v>1208</v>
      </c>
      <c r="G124" s="90">
        <f t="shared" si="4"/>
        <v>246</v>
      </c>
      <c r="H124" s="90">
        <f t="shared" si="4"/>
        <v>788</v>
      </c>
      <c r="I124" s="90">
        <f t="shared" ref="I124:K124" si="5">SUM(I108:I123)</f>
        <v>534</v>
      </c>
      <c r="J124" s="90">
        <f t="shared" si="5"/>
        <v>1444</v>
      </c>
      <c r="K124" s="90">
        <f t="shared" si="5"/>
        <v>1440</v>
      </c>
      <c r="L124" s="90"/>
      <c r="M124" s="72"/>
      <c r="N124" s="110" t="s">
        <v>129</v>
      </c>
    </row>
    <row r="125" s="61" customFormat="1" ht="50.1" customHeight="1" spans="1:14">
      <c r="A125" s="91" t="s">
        <v>135</v>
      </c>
      <c r="B125" s="91"/>
      <c r="C125" s="91"/>
      <c r="D125" s="91"/>
      <c r="E125" s="91"/>
      <c r="F125" s="84"/>
      <c r="G125" s="84"/>
      <c r="H125" s="84"/>
      <c r="I125" s="84"/>
      <c r="J125" s="84"/>
      <c r="K125" s="111" t="s">
        <v>136</v>
      </c>
      <c r="L125" s="111"/>
      <c r="M125" s="111"/>
      <c r="N125" s="111"/>
    </row>
    <row r="126" s="60" customFormat="1" ht="30" customHeight="1" spans="1:14">
      <c r="A126" s="65"/>
      <c r="B126" s="66" t="s">
        <v>28</v>
      </c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5"/>
    </row>
    <row r="127" s="60" customFormat="1" ht="30" customHeight="1" spans="1:14">
      <c r="A127" s="93" t="s">
        <v>207</v>
      </c>
      <c r="B127" s="85" t="s">
        <v>31</v>
      </c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93" t="s">
        <v>208</v>
      </c>
    </row>
    <row r="128" s="60" customFormat="1" ht="30" customHeight="1" spans="1:14">
      <c r="A128" s="86" t="s">
        <v>159</v>
      </c>
      <c r="B128" s="18" t="s">
        <v>123</v>
      </c>
      <c r="C128" s="18"/>
      <c r="D128" s="18" t="s">
        <v>122</v>
      </c>
      <c r="E128" s="18"/>
      <c r="F128" s="18" t="s">
        <v>121</v>
      </c>
      <c r="G128" s="18"/>
      <c r="H128" s="18" t="s">
        <v>120</v>
      </c>
      <c r="I128" s="18"/>
      <c r="J128" s="18" t="s">
        <v>119</v>
      </c>
      <c r="K128" s="18"/>
      <c r="L128" s="18"/>
      <c r="M128" s="18"/>
      <c r="N128" s="108" t="s">
        <v>160</v>
      </c>
    </row>
    <row r="129" s="60" customFormat="1" ht="30" customHeight="1" spans="1:14">
      <c r="A129" s="86"/>
      <c r="B129" s="78" t="s">
        <v>128</v>
      </c>
      <c r="C129" s="78"/>
      <c r="D129" s="19" t="s">
        <v>127</v>
      </c>
      <c r="E129" s="19"/>
      <c r="F129" s="19" t="s">
        <v>126</v>
      </c>
      <c r="G129" s="19"/>
      <c r="H129" s="19" t="s">
        <v>125</v>
      </c>
      <c r="I129" s="19"/>
      <c r="J129" s="19" t="s">
        <v>124</v>
      </c>
      <c r="K129" s="19"/>
      <c r="L129" s="78"/>
      <c r="M129" s="78"/>
      <c r="N129" s="108"/>
    </row>
    <row r="130" s="60" customFormat="1" ht="30" customHeight="1" spans="1:14">
      <c r="A130" s="86"/>
      <c r="B130" s="21" t="s">
        <v>129</v>
      </c>
      <c r="C130" s="21" t="s">
        <v>161</v>
      </c>
      <c r="D130" s="21" t="s">
        <v>129</v>
      </c>
      <c r="E130" s="21" t="s">
        <v>161</v>
      </c>
      <c r="F130" s="21" t="s">
        <v>129</v>
      </c>
      <c r="G130" s="21" t="s">
        <v>161</v>
      </c>
      <c r="H130" s="21" t="s">
        <v>129</v>
      </c>
      <c r="I130" s="21" t="s">
        <v>161</v>
      </c>
      <c r="J130" s="21" t="s">
        <v>129</v>
      </c>
      <c r="K130" s="21" t="s">
        <v>161</v>
      </c>
      <c r="L130" s="21"/>
      <c r="M130" s="21"/>
      <c r="N130" s="108"/>
    </row>
    <row r="131" s="60" customFormat="1" ht="30" customHeight="1" spans="1:14">
      <c r="A131" s="87"/>
      <c r="B131" s="19" t="s">
        <v>131</v>
      </c>
      <c r="C131" s="78" t="s">
        <v>162</v>
      </c>
      <c r="D131" s="19" t="s">
        <v>131</v>
      </c>
      <c r="E131" s="78" t="s">
        <v>162</v>
      </c>
      <c r="F131" s="19" t="s">
        <v>131</v>
      </c>
      <c r="G131" s="78" t="s">
        <v>162</v>
      </c>
      <c r="H131" s="19" t="s">
        <v>131</v>
      </c>
      <c r="I131" s="78" t="s">
        <v>162</v>
      </c>
      <c r="J131" s="19" t="s">
        <v>131</v>
      </c>
      <c r="K131" s="78" t="s">
        <v>162</v>
      </c>
      <c r="L131" s="19"/>
      <c r="M131" s="78"/>
      <c r="N131" s="109"/>
    </row>
    <row r="132" s="60" customFormat="1" ht="50.1" customHeight="1" spans="1:14">
      <c r="A132" s="88" t="s">
        <v>199</v>
      </c>
      <c r="B132" s="26" t="s">
        <v>143</v>
      </c>
      <c r="C132" s="26" t="s">
        <v>143</v>
      </c>
      <c r="D132" s="26">
        <v>25</v>
      </c>
      <c r="E132" s="26">
        <v>3</v>
      </c>
      <c r="F132" s="26">
        <v>91</v>
      </c>
      <c r="G132" s="26">
        <v>28</v>
      </c>
      <c r="H132" s="26" t="s">
        <v>143</v>
      </c>
      <c r="I132" s="26" t="s">
        <v>143</v>
      </c>
      <c r="J132" s="26">
        <v>179</v>
      </c>
      <c r="K132" s="26">
        <v>66</v>
      </c>
      <c r="L132" s="26"/>
      <c r="M132" s="26"/>
      <c r="N132" s="54" t="s">
        <v>200</v>
      </c>
    </row>
    <row r="133" s="60" customFormat="1" ht="50.1" customHeight="1" spans="1:14">
      <c r="A133" s="88" t="s">
        <v>163</v>
      </c>
      <c r="B133" s="26" t="s">
        <v>143</v>
      </c>
      <c r="C133" s="26" t="s">
        <v>143</v>
      </c>
      <c r="D133" s="26" t="s">
        <v>143</v>
      </c>
      <c r="E133" s="26" t="s">
        <v>143</v>
      </c>
      <c r="F133" s="26">
        <v>11</v>
      </c>
      <c r="G133" s="26">
        <v>11</v>
      </c>
      <c r="H133" s="26">
        <v>486</v>
      </c>
      <c r="I133" s="26">
        <v>280</v>
      </c>
      <c r="J133" s="26">
        <v>959</v>
      </c>
      <c r="K133" s="26">
        <v>827</v>
      </c>
      <c r="L133" s="26"/>
      <c r="M133" s="26"/>
      <c r="N133" s="54" t="s">
        <v>164</v>
      </c>
    </row>
    <row r="134" s="60" customFormat="1" ht="50.1" customHeight="1" spans="1:14">
      <c r="A134" s="88" t="s">
        <v>165</v>
      </c>
      <c r="B134" s="26">
        <v>25</v>
      </c>
      <c r="C134" s="26">
        <v>8</v>
      </c>
      <c r="D134" s="26">
        <v>396</v>
      </c>
      <c r="E134" s="26">
        <v>152</v>
      </c>
      <c r="F134" s="26">
        <v>45</v>
      </c>
      <c r="G134" s="26">
        <v>45</v>
      </c>
      <c r="H134" s="26" t="s">
        <v>143</v>
      </c>
      <c r="I134" s="26" t="s">
        <v>143</v>
      </c>
      <c r="J134" s="26" t="s">
        <v>143</v>
      </c>
      <c r="K134" s="26" t="s">
        <v>143</v>
      </c>
      <c r="L134" s="26"/>
      <c r="M134" s="26"/>
      <c r="N134" s="54" t="s">
        <v>166</v>
      </c>
    </row>
    <row r="135" s="60" customFormat="1" ht="50.1" customHeight="1" spans="1:14">
      <c r="A135" s="88" t="s">
        <v>167</v>
      </c>
      <c r="B135" s="26" t="s">
        <v>143</v>
      </c>
      <c r="C135" s="26" t="s">
        <v>143</v>
      </c>
      <c r="D135" s="26" t="s">
        <v>143</v>
      </c>
      <c r="E135" s="26" t="s">
        <v>143</v>
      </c>
      <c r="F135" s="26">
        <v>12</v>
      </c>
      <c r="G135" s="26">
        <v>12</v>
      </c>
      <c r="H135" s="26" t="s">
        <v>143</v>
      </c>
      <c r="I135" s="26" t="s">
        <v>143</v>
      </c>
      <c r="J135" s="26">
        <v>2</v>
      </c>
      <c r="K135" s="26">
        <v>1</v>
      </c>
      <c r="L135" s="26"/>
      <c r="M135" s="26"/>
      <c r="N135" s="54" t="s">
        <v>168</v>
      </c>
    </row>
    <row r="136" s="60" customFormat="1" ht="50.1" customHeight="1" spans="1:14">
      <c r="A136" s="88" t="s">
        <v>169</v>
      </c>
      <c r="B136" s="26" t="s">
        <v>143</v>
      </c>
      <c r="C136" s="26" t="s">
        <v>143</v>
      </c>
      <c r="D136" s="26" t="s">
        <v>143</v>
      </c>
      <c r="E136" s="26" t="s">
        <v>143</v>
      </c>
      <c r="F136" s="26" t="s">
        <v>143</v>
      </c>
      <c r="G136" s="26" t="s">
        <v>143</v>
      </c>
      <c r="H136" s="26" t="s">
        <v>143</v>
      </c>
      <c r="I136" s="26" t="s">
        <v>143</v>
      </c>
      <c r="J136" s="26">
        <v>99</v>
      </c>
      <c r="K136" s="26">
        <v>88</v>
      </c>
      <c r="L136" s="26"/>
      <c r="M136" s="26"/>
      <c r="N136" s="54" t="s">
        <v>170</v>
      </c>
    </row>
    <row r="137" s="60" customFormat="1" ht="50.1" customHeight="1" spans="1:14">
      <c r="A137" s="88" t="s">
        <v>209</v>
      </c>
      <c r="B137" s="26" t="s">
        <v>143</v>
      </c>
      <c r="C137" s="26" t="s">
        <v>143</v>
      </c>
      <c r="D137" s="26" t="s">
        <v>143</v>
      </c>
      <c r="E137" s="26" t="s">
        <v>143</v>
      </c>
      <c r="F137" s="26">
        <v>127</v>
      </c>
      <c r="G137" s="26">
        <v>9</v>
      </c>
      <c r="H137" s="26">
        <v>34</v>
      </c>
      <c r="I137" s="26">
        <v>14</v>
      </c>
      <c r="J137" s="26">
        <v>171</v>
      </c>
      <c r="K137" s="26">
        <v>168</v>
      </c>
      <c r="L137" s="26"/>
      <c r="M137" s="26"/>
      <c r="N137" s="54" t="s">
        <v>196</v>
      </c>
    </row>
    <row r="138" s="60" customFormat="1" ht="50.1" customHeight="1" spans="1:14">
      <c r="A138" s="88" t="s">
        <v>171</v>
      </c>
      <c r="B138" s="26" t="s">
        <v>143</v>
      </c>
      <c r="C138" s="26" t="s">
        <v>143</v>
      </c>
      <c r="D138" s="26">
        <v>1070</v>
      </c>
      <c r="E138" s="26">
        <v>40</v>
      </c>
      <c r="F138" s="26">
        <v>101</v>
      </c>
      <c r="G138" s="26">
        <v>28</v>
      </c>
      <c r="H138" s="26">
        <v>140</v>
      </c>
      <c r="I138" s="26">
        <v>52</v>
      </c>
      <c r="J138" s="26">
        <v>349</v>
      </c>
      <c r="K138" s="26">
        <v>289</v>
      </c>
      <c r="L138" s="26"/>
      <c r="M138" s="26"/>
      <c r="N138" s="54" t="s">
        <v>172</v>
      </c>
    </row>
    <row r="139" s="60" customFormat="1" ht="50.1" customHeight="1" spans="1:14">
      <c r="A139" s="88" t="s">
        <v>173</v>
      </c>
      <c r="B139" s="26" t="s">
        <v>143</v>
      </c>
      <c r="C139" s="26" t="s">
        <v>143</v>
      </c>
      <c r="D139" s="26" t="s">
        <v>143</v>
      </c>
      <c r="E139" s="26" t="s">
        <v>143</v>
      </c>
      <c r="F139" s="26">
        <v>21</v>
      </c>
      <c r="G139" s="26">
        <v>21</v>
      </c>
      <c r="H139" s="26" t="s">
        <v>143</v>
      </c>
      <c r="I139" s="26" t="s">
        <v>143</v>
      </c>
      <c r="J139" s="26" t="s">
        <v>143</v>
      </c>
      <c r="K139" s="26" t="s">
        <v>143</v>
      </c>
      <c r="L139" s="26"/>
      <c r="M139" s="26"/>
      <c r="N139" s="54" t="s">
        <v>174</v>
      </c>
    </row>
    <row r="140" s="60" customFormat="1" ht="50.1" customHeight="1" spans="1:14">
      <c r="A140" s="88" t="s">
        <v>175</v>
      </c>
      <c r="B140" s="26" t="s">
        <v>143</v>
      </c>
      <c r="C140" s="26" t="s">
        <v>143</v>
      </c>
      <c r="D140" s="26" t="s">
        <v>143</v>
      </c>
      <c r="E140" s="26" t="s">
        <v>143</v>
      </c>
      <c r="F140" s="26">
        <v>162</v>
      </c>
      <c r="G140" s="26">
        <v>86</v>
      </c>
      <c r="H140" s="26">
        <v>151</v>
      </c>
      <c r="I140" s="26">
        <v>68</v>
      </c>
      <c r="J140" s="26" t="s">
        <v>143</v>
      </c>
      <c r="K140" s="26" t="s">
        <v>143</v>
      </c>
      <c r="L140" s="26"/>
      <c r="M140" s="26"/>
      <c r="N140" s="54" t="s">
        <v>176</v>
      </c>
    </row>
    <row r="141" s="60" customFormat="1" ht="50.1" customHeight="1" spans="1:14">
      <c r="A141" s="88" t="s">
        <v>177</v>
      </c>
      <c r="B141" s="26" t="s">
        <v>143</v>
      </c>
      <c r="C141" s="26" t="s">
        <v>143</v>
      </c>
      <c r="D141" s="26">
        <v>91</v>
      </c>
      <c r="E141" s="26" t="s">
        <v>143</v>
      </c>
      <c r="F141" s="26">
        <v>2380</v>
      </c>
      <c r="G141" s="26">
        <v>81</v>
      </c>
      <c r="H141" s="26">
        <v>798</v>
      </c>
      <c r="I141" s="26">
        <v>36</v>
      </c>
      <c r="J141" s="26">
        <v>1094</v>
      </c>
      <c r="K141" s="26">
        <v>796</v>
      </c>
      <c r="L141" s="26"/>
      <c r="M141" s="26"/>
      <c r="N141" s="54" t="s">
        <v>178</v>
      </c>
    </row>
    <row r="142" s="60" customFormat="1" ht="50.1" customHeight="1" spans="1:14">
      <c r="A142" s="88" t="s">
        <v>179</v>
      </c>
      <c r="B142" s="26" t="s">
        <v>143</v>
      </c>
      <c r="C142" s="26" t="s">
        <v>143</v>
      </c>
      <c r="D142" s="26" t="s">
        <v>143</v>
      </c>
      <c r="E142" s="26" t="s">
        <v>143</v>
      </c>
      <c r="F142" s="26" t="s">
        <v>143</v>
      </c>
      <c r="G142" s="26" t="s">
        <v>143</v>
      </c>
      <c r="H142" s="26" t="s">
        <v>143</v>
      </c>
      <c r="I142" s="26" t="s">
        <v>143</v>
      </c>
      <c r="J142" s="26" t="s">
        <v>143</v>
      </c>
      <c r="K142" s="26" t="s">
        <v>143</v>
      </c>
      <c r="L142" s="26"/>
      <c r="M142" s="26"/>
      <c r="N142" s="54" t="s">
        <v>180</v>
      </c>
    </row>
    <row r="143" s="60" customFormat="1" ht="50.1" customHeight="1" spans="1:14">
      <c r="A143" s="88" t="s">
        <v>181</v>
      </c>
      <c r="B143" s="26" t="s">
        <v>143</v>
      </c>
      <c r="C143" s="26" t="s">
        <v>143</v>
      </c>
      <c r="D143" s="113" t="s">
        <v>143</v>
      </c>
      <c r="E143" s="26" t="s">
        <v>143</v>
      </c>
      <c r="F143" s="26" t="s">
        <v>143</v>
      </c>
      <c r="G143" s="26" t="s">
        <v>143</v>
      </c>
      <c r="H143" s="26" t="s">
        <v>143</v>
      </c>
      <c r="I143" s="26" t="s">
        <v>143</v>
      </c>
      <c r="J143" s="26" t="s">
        <v>143</v>
      </c>
      <c r="K143" s="26" t="s">
        <v>143</v>
      </c>
      <c r="L143" s="26"/>
      <c r="M143" s="26"/>
      <c r="N143" s="54" t="s">
        <v>182</v>
      </c>
    </row>
    <row r="144" s="60" customFormat="1" ht="50.1" customHeight="1" spans="1:14">
      <c r="A144" s="88" t="s">
        <v>183</v>
      </c>
      <c r="B144" s="26" t="s">
        <v>143</v>
      </c>
      <c r="C144" s="26" t="s">
        <v>143</v>
      </c>
      <c r="D144" s="113">
        <v>724</v>
      </c>
      <c r="E144" s="26">
        <v>199</v>
      </c>
      <c r="F144" s="26">
        <v>101</v>
      </c>
      <c r="G144" s="26">
        <v>52</v>
      </c>
      <c r="H144" s="26" t="s">
        <v>143</v>
      </c>
      <c r="I144" s="26" t="s">
        <v>143</v>
      </c>
      <c r="J144" s="26" t="s">
        <v>143</v>
      </c>
      <c r="K144" s="26" t="s">
        <v>143</v>
      </c>
      <c r="L144" s="26"/>
      <c r="M144" s="26"/>
      <c r="N144" s="54" t="s">
        <v>184</v>
      </c>
    </row>
    <row r="145" s="60" customFormat="1" ht="50.1" customHeight="1" spans="1:14">
      <c r="A145" s="88" t="s">
        <v>185</v>
      </c>
      <c r="B145" s="26" t="s">
        <v>143</v>
      </c>
      <c r="C145" s="26" t="s">
        <v>143</v>
      </c>
      <c r="D145" s="113" t="s">
        <v>143</v>
      </c>
      <c r="E145" s="26" t="s">
        <v>143</v>
      </c>
      <c r="F145" s="26" t="s">
        <v>143</v>
      </c>
      <c r="G145" s="26" t="s">
        <v>143</v>
      </c>
      <c r="H145" s="26">
        <v>49</v>
      </c>
      <c r="I145" s="26">
        <v>21</v>
      </c>
      <c r="J145" s="26" t="s">
        <v>143</v>
      </c>
      <c r="K145" s="26" t="s">
        <v>143</v>
      </c>
      <c r="L145" s="26"/>
      <c r="M145" s="26"/>
      <c r="N145" s="54" t="s">
        <v>186</v>
      </c>
    </row>
    <row r="146" s="60" customFormat="1" ht="50.1" customHeight="1" spans="1:14">
      <c r="A146" s="88" t="s">
        <v>187</v>
      </c>
      <c r="B146" s="26" t="s">
        <v>143</v>
      </c>
      <c r="C146" s="26" t="s">
        <v>143</v>
      </c>
      <c r="D146" s="26" t="s">
        <v>143</v>
      </c>
      <c r="E146" s="26" t="s">
        <v>143</v>
      </c>
      <c r="F146" s="26" t="s">
        <v>143</v>
      </c>
      <c r="G146" s="26" t="s">
        <v>143</v>
      </c>
      <c r="H146" s="26">
        <v>79</v>
      </c>
      <c r="I146" s="26">
        <v>26</v>
      </c>
      <c r="J146" s="26">
        <v>346</v>
      </c>
      <c r="K146" s="26">
        <v>321</v>
      </c>
      <c r="L146" s="26"/>
      <c r="M146" s="26"/>
      <c r="N146" s="54" t="s">
        <v>188</v>
      </c>
    </row>
    <row r="147" s="60" customFormat="1" ht="50.1" customHeight="1" spans="1:14">
      <c r="A147" s="88" t="s">
        <v>189</v>
      </c>
      <c r="B147" s="26" t="s">
        <v>143</v>
      </c>
      <c r="C147" s="26" t="s">
        <v>143</v>
      </c>
      <c r="D147" s="26" t="s">
        <v>143</v>
      </c>
      <c r="E147" s="26" t="s">
        <v>143</v>
      </c>
      <c r="F147" s="26" t="s">
        <v>143</v>
      </c>
      <c r="G147" s="26" t="s">
        <v>143</v>
      </c>
      <c r="H147" s="26" t="s">
        <v>143</v>
      </c>
      <c r="I147" s="26" t="s">
        <v>143</v>
      </c>
      <c r="J147" s="26" t="s">
        <v>143</v>
      </c>
      <c r="K147" s="26" t="s">
        <v>143</v>
      </c>
      <c r="L147" s="26"/>
      <c r="M147" s="26"/>
      <c r="N147" s="54" t="s">
        <v>190</v>
      </c>
    </row>
    <row r="148" s="60" customFormat="1" ht="50.1" customHeight="1" spans="1:14">
      <c r="A148" s="88" t="s">
        <v>205</v>
      </c>
      <c r="B148" s="26" t="s">
        <v>143</v>
      </c>
      <c r="C148" s="26" t="s">
        <v>143</v>
      </c>
      <c r="D148" s="26" t="s">
        <v>143</v>
      </c>
      <c r="E148" s="26" t="s">
        <v>143</v>
      </c>
      <c r="F148" s="26" t="s">
        <v>143</v>
      </c>
      <c r="G148" s="26" t="s">
        <v>143</v>
      </c>
      <c r="H148" s="26" t="s">
        <v>143</v>
      </c>
      <c r="I148" s="26" t="s">
        <v>143</v>
      </c>
      <c r="J148" s="26" t="s">
        <v>143</v>
      </c>
      <c r="K148" s="26" t="s">
        <v>143</v>
      </c>
      <c r="L148" s="26"/>
      <c r="M148" s="26"/>
      <c r="N148" s="54" t="s">
        <v>206</v>
      </c>
    </row>
    <row r="149" s="60" customFormat="1" ht="50.1" customHeight="1" spans="1:14">
      <c r="A149" s="88" t="s">
        <v>191</v>
      </c>
      <c r="B149" s="26" t="s">
        <v>143</v>
      </c>
      <c r="C149" s="26" t="s">
        <v>143</v>
      </c>
      <c r="D149" s="26" t="s">
        <v>143</v>
      </c>
      <c r="E149" s="26" t="s">
        <v>143</v>
      </c>
      <c r="F149" s="26" t="s">
        <v>143</v>
      </c>
      <c r="G149" s="26" t="s">
        <v>143</v>
      </c>
      <c r="H149" s="26" t="s">
        <v>143</v>
      </c>
      <c r="I149" s="26" t="s">
        <v>143</v>
      </c>
      <c r="J149" s="26" t="s">
        <v>143</v>
      </c>
      <c r="K149" s="26" t="s">
        <v>143</v>
      </c>
      <c r="L149" s="26"/>
      <c r="M149" s="26"/>
      <c r="N149" s="54" t="s">
        <v>192</v>
      </c>
    </row>
    <row r="150" s="60" customFormat="1" ht="50.1" customHeight="1" spans="1:14">
      <c r="A150" s="88" t="s">
        <v>210</v>
      </c>
      <c r="B150" s="114" t="s">
        <v>143</v>
      </c>
      <c r="C150" s="114" t="s">
        <v>143</v>
      </c>
      <c r="D150" s="114" t="s">
        <v>143</v>
      </c>
      <c r="E150" s="114" t="s">
        <v>143</v>
      </c>
      <c r="F150" s="114">
        <v>35</v>
      </c>
      <c r="G150" s="114">
        <v>7</v>
      </c>
      <c r="H150" s="114">
        <v>31</v>
      </c>
      <c r="I150" s="114">
        <v>7</v>
      </c>
      <c r="J150" s="114">
        <v>30</v>
      </c>
      <c r="K150" s="114">
        <v>30</v>
      </c>
      <c r="L150" s="114"/>
      <c r="M150" s="114"/>
      <c r="N150" s="54" t="s">
        <v>211</v>
      </c>
    </row>
    <row r="151" s="60" customFormat="1" ht="50.1" customHeight="1" spans="1:14">
      <c r="A151" s="88" t="s">
        <v>193</v>
      </c>
      <c r="B151" s="26" t="s">
        <v>143</v>
      </c>
      <c r="C151" s="26" t="s">
        <v>143</v>
      </c>
      <c r="D151" s="26" t="s">
        <v>143</v>
      </c>
      <c r="E151" s="26" t="s">
        <v>143</v>
      </c>
      <c r="F151" s="26" t="s">
        <v>143</v>
      </c>
      <c r="G151" s="26" t="s">
        <v>143</v>
      </c>
      <c r="H151" s="26" t="s">
        <v>143</v>
      </c>
      <c r="I151" s="26" t="s">
        <v>143</v>
      </c>
      <c r="J151" s="26" t="s">
        <v>143</v>
      </c>
      <c r="K151" s="26" t="s">
        <v>143</v>
      </c>
      <c r="L151" s="26"/>
      <c r="M151" s="26"/>
      <c r="N151" s="54" t="s">
        <v>194</v>
      </c>
    </row>
    <row r="152" s="60" customFormat="1" ht="20.25" customHeight="1" spans="1:14">
      <c r="A152" s="89" t="s">
        <v>197</v>
      </c>
      <c r="B152" s="72">
        <f>SUM(B134:B151)</f>
        <v>25</v>
      </c>
      <c r="C152" s="72">
        <f>SUM(C134:C151)</f>
        <v>8</v>
      </c>
      <c r="D152" s="72">
        <f>SUM(D132:D151)</f>
        <v>2306</v>
      </c>
      <c r="E152" s="72">
        <f t="shared" ref="E152:K152" si="6">SUM(E132:E151)</f>
        <v>394</v>
      </c>
      <c r="F152" s="72">
        <f t="shared" si="6"/>
        <v>3086</v>
      </c>
      <c r="G152" s="72">
        <f t="shared" si="6"/>
        <v>380</v>
      </c>
      <c r="H152" s="72">
        <f t="shared" si="6"/>
        <v>1768</v>
      </c>
      <c r="I152" s="72">
        <f t="shared" si="6"/>
        <v>504</v>
      </c>
      <c r="J152" s="72">
        <f t="shared" si="6"/>
        <v>3229</v>
      </c>
      <c r="K152" s="72">
        <f t="shared" si="6"/>
        <v>2586</v>
      </c>
      <c r="L152" s="72"/>
      <c r="M152" s="72"/>
      <c r="N152" s="110" t="s">
        <v>129</v>
      </c>
    </row>
    <row r="153" s="60" customFormat="1" ht="30" customHeight="1" spans="1:14">
      <c r="A153" s="74" t="s">
        <v>135</v>
      </c>
      <c r="B153" s="74"/>
      <c r="C153" s="74"/>
      <c r="D153" s="74"/>
      <c r="E153" s="74"/>
      <c r="F153" s="75"/>
      <c r="G153" s="75"/>
      <c r="H153" s="75"/>
      <c r="I153" s="75"/>
      <c r="J153" s="75"/>
      <c r="K153" s="101" t="s">
        <v>136</v>
      </c>
      <c r="L153" s="101"/>
      <c r="M153" s="101"/>
      <c r="N153" s="101"/>
    </row>
    <row r="154" s="60" customFormat="1" ht="30" customHeight="1" spans="1:14">
      <c r="A154" s="65"/>
      <c r="B154" s="66" t="s">
        <v>32</v>
      </c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5"/>
    </row>
    <row r="155" s="60" customFormat="1" ht="30" customHeight="1" spans="1:14">
      <c r="A155" s="115" t="s">
        <v>34</v>
      </c>
      <c r="B155" s="85" t="s">
        <v>35</v>
      </c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115" t="s">
        <v>212</v>
      </c>
    </row>
    <row r="156" s="60" customFormat="1" ht="30" customHeight="1" spans="1:14">
      <c r="A156" s="86" t="s">
        <v>159</v>
      </c>
      <c r="B156" s="18" t="s">
        <v>123</v>
      </c>
      <c r="C156" s="18"/>
      <c r="D156" s="18" t="s">
        <v>122</v>
      </c>
      <c r="E156" s="18"/>
      <c r="F156" s="18" t="s">
        <v>121</v>
      </c>
      <c r="G156" s="18"/>
      <c r="H156" s="18" t="s">
        <v>120</v>
      </c>
      <c r="I156" s="18"/>
      <c r="J156" s="18" t="s">
        <v>119</v>
      </c>
      <c r="K156" s="18"/>
      <c r="L156" s="18"/>
      <c r="M156" s="18"/>
      <c r="N156" s="108" t="s">
        <v>160</v>
      </c>
    </row>
    <row r="157" s="60" customFormat="1" ht="30" customHeight="1" spans="1:14">
      <c r="A157" s="86"/>
      <c r="B157" s="78" t="s">
        <v>128</v>
      </c>
      <c r="C157" s="78"/>
      <c r="D157" s="19" t="s">
        <v>127</v>
      </c>
      <c r="E157" s="19"/>
      <c r="F157" s="19" t="s">
        <v>126</v>
      </c>
      <c r="G157" s="19"/>
      <c r="H157" s="19" t="s">
        <v>125</v>
      </c>
      <c r="I157" s="19"/>
      <c r="J157" s="19" t="s">
        <v>124</v>
      </c>
      <c r="K157" s="19"/>
      <c r="L157" s="78"/>
      <c r="M157" s="78"/>
      <c r="N157" s="108"/>
    </row>
    <row r="158" s="60" customFormat="1" ht="30" customHeight="1" spans="1:14">
      <c r="A158" s="86"/>
      <c r="B158" s="21" t="s">
        <v>129</v>
      </c>
      <c r="C158" s="21" t="s">
        <v>161</v>
      </c>
      <c r="D158" s="21" t="s">
        <v>129</v>
      </c>
      <c r="E158" s="21" t="s">
        <v>161</v>
      </c>
      <c r="F158" s="21" t="s">
        <v>129</v>
      </c>
      <c r="G158" s="21" t="s">
        <v>161</v>
      </c>
      <c r="H158" s="21" t="s">
        <v>129</v>
      </c>
      <c r="I158" s="21" t="s">
        <v>161</v>
      </c>
      <c r="J158" s="21" t="s">
        <v>129</v>
      </c>
      <c r="K158" s="21" t="s">
        <v>161</v>
      </c>
      <c r="L158" s="21"/>
      <c r="M158" s="21"/>
      <c r="N158" s="108"/>
    </row>
    <row r="159" s="60" customFormat="1" ht="50.1" customHeight="1" spans="1:14">
      <c r="A159" s="87"/>
      <c r="B159" s="19" t="s">
        <v>131</v>
      </c>
      <c r="C159" s="78" t="s">
        <v>162</v>
      </c>
      <c r="D159" s="19" t="s">
        <v>131</v>
      </c>
      <c r="E159" s="78" t="s">
        <v>162</v>
      </c>
      <c r="F159" s="19" t="s">
        <v>131</v>
      </c>
      <c r="G159" s="78" t="s">
        <v>162</v>
      </c>
      <c r="H159" s="19" t="s">
        <v>131</v>
      </c>
      <c r="I159" s="78" t="s">
        <v>162</v>
      </c>
      <c r="J159" s="19" t="s">
        <v>131</v>
      </c>
      <c r="K159" s="78" t="s">
        <v>162</v>
      </c>
      <c r="L159" s="19"/>
      <c r="M159" s="78"/>
      <c r="N159" s="109"/>
    </row>
    <row r="160" s="60" customFormat="1" ht="50.1" customHeight="1" spans="1:14">
      <c r="A160" s="88" t="s">
        <v>199</v>
      </c>
      <c r="B160" s="26" t="s">
        <v>143</v>
      </c>
      <c r="C160" s="26" t="s">
        <v>143</v>
      </c>
      <c r="D160" s="26" t="s">
        <v>143</v>
      </c>
      <c r="E160" s="26" t="s">
        <v>143</v>
      </c>
      <c r="F160" s="26">
        <v>100</v>
      </c>
      <c r="G160" s="26">
        <v>4</v>
      </c>
      <c r="H160" s="26">
        <v>52</v>
      </c>
      <c r="I160" s="26">
        <v>9</v>
      </c>
      <c r="J160" s="26" t="s">
        <v>143</v>
      </c>
      <c r="K160" s="26" t="s">
        <v>143</v>
      </c>
      <c r="L160" s="26"/>
      <c r="M160" s="26"/>
      <c r="N160" s="54" t="s">
        <v>200</v>
      </c>
    </row>
    <row r="161" s="60" customFormat="1" ht="50.1" customHeight="1" spans="1:14">
      <c r="A161" s="88" t="s">
        <v>163</v>
      </c>
      <c r="B161" s="26" t="s">
        <v>143</v>
      </c>
      <c r="C161" s="26" t="s">
        <v>143</v>
      </c>
      <c r="D161" s="26">
        <v>9</v>
      </c>
      <c r="E161" s="26">
        <v>8</v>
      </c>
      <c r="F161" s="26">
        <v>7</v>
      </c>
      <c r="G161" s="26">
        <v>7</v>
      </c>
      <c r="H161" s="26">
        <v>304</v>
      </c>
      <c r="I161" s="26">
        <v>164</v>
      </c>
      <c r="J161" s="26">
        <v>875</v>
      </c>
      <c r="K161" s="26">
        <v>827</v>
      </c>
      <c r="L161" s="26"/>
      <c r="M161" s="26"/>
      <c r="N161" s="54" t="s">
        <v>164</v>
      </c>
    </row>
    <row r="162" s="60" customFormat="1" ht="50.1" customHeight="1" spans="1:14">
      <c r="A162" s="88" t="s">
        <v>165</v>
      </c>
      <c r="B162" s="26">
        <v>36</v>
      </c>
      <c r="C162" s="26">
        <v>16</v>
      </c>
      <c r="D162" s="26">
        <v>177</v>
      </c>
      <c r="E162" s="26">
        <v>123</v>
      </c>
      <c r="F162" s="26">
        <v>18</v>
      </c>
      <c r="G162" s="26">
        <v>18</v>
      </c>
      <c r="H162" s="26"/>
      <c r="I162" s="26" t="s">
        <v>143</v>
      </c>
      <c r="J162" s="26" t="s">
        <v>143</v>
      </c>
      <c r="K162" s="26" t="s">
        <v>143</v>
      </c>
      <c r="L162" s="26"/>
      <c r="M162" s="26"/>
      <c r="N162" s="54" t="s">
        <v>166</v>
      </c>
    </row>
    <row r="163" s="60" customFormat="1" ht="50.1" customHeight="1" spans="1:14">
      <c r="A163" s="88" t="s">
        <v>167</v>
      </c>
      <c r="B163" s="26" t="s">
        <v>143</v>
      </c>
      <c r="C163" s="26" t="s">
        <v>143</v>
      </c>
      <c r="D163" s="26" t="s">
        <v>143</v>
      </c>
      <c r="E163" s="26" t="s">
        <v>143</v>
      </c>
      <c r="F163" s="26"/>
      <c r="G163" s="26" t="s">
        <v>143</v>
      </c>
      <c r="H163" s="26">
        <v>82</v>
      </c>
      <c r="I163" s="26" t="s">
        <v>143</v>
      </c>
      <c r="J163" s="26">
        <v>27</v>
      </c>
      <c r="K163" s="26">
        <v>25</v>
      </c>
      <c r="L163" s="26"/>
      <c r="M163" s="26"/>
      <c r="N163" s="54" t="s">
        <v>168</v>
      </c>
    </row>
    <row r="164" s="60" customFormat="1" ht="50.1" customHeight="1" spans="1:14">
      <c r="A164" s="88" t="s">
        <v>169</v>
      </c>
      <c r="B164" s="26" t="s">
        <v>143</v>
      </c>
      <c r="C164" s="26" t="s">
        <v>143</v>
      </c>
      <c r="D164" s="26" t="s">
        <v>143</v>
      </c>
      <c r="E164" s="26" t="s">
        <v>143</v>
      </c>
      <c r="F164" s="26" t="s">
        <v>143</v>
      </c>
      <c r="G164" s="26" t="s">
        <v>143</v>
      </c>
      <c r="H164" s="26" t="s">
        <v>143</v>
      </c>
      <c r="I164" s="26" t="s">
        <v>143</v>
      </c>
      <c r="J164" s="26" t="s">
        <v>143</v>
      </c>
      <c r="K164" s="26" t="s">
        <v>143</v>
      </c>
      <c r="L164" s="26"/>
      <c r="M164" s="26"/>
      <c r="N164" s="54" t="s">
        <v>170</v>
      </c>
    </row>
    <row r="165" s="60" customFormat="1" ht="50.1" customHeight="1" spans="1:14">
      <c r="A165" s="88" t="s">
        <v>209</v>
      </c>
      <c r="B165" s="26" t="s">
        <v>143</v>
      </c>
      <c r="C165" s="26" t="s">
        <v>143</v>
      </c>
      <c r="D165" s="26" t="s">
        <v>143</v>
      </c>
      <c r="E165" s="26" t="s">
        <v>143</v>
      </c>
      <c r="F165" s="26">
        <v>18</v>
      </c>
      <c r="G165" s="26" t="s">
        <v>143</v>
      </c>
      <c r="H165" s="26" t="s">
        <v>143</v>
      </c>
      <c r="I165" s="26" t="s">
        <v>143</v>
      </c>
      <c r="J165" s="26" t="s">
        <v>143</v>
      </c>
      <c r="K165" s="26" t="s">
        <v>143</v>
      </c>
      <c r="L165" s="26"/>
      <c r="M165" s="26"/>
      <c r="N165" s="54" t="s">
        <v>196</v>
      </c>
    </row>
    <row r="166" s="60" customFormat="1" ht="50.1" customHeight="1" spans="1:14">
      <c r="A166" s="88" t="s">
        <v>171</v>
      </c>
      <c r="B166" s="26" t="s">
        <v>143</v>
      </c>
      <c r="C166" s="26" t="s">
        <v>143</v>
      </c>
      <c r="D166" s="26">
        <v>1046</v>
      </c>
      <c r="E166" s="26">
        <v>136</v>
      </c>
      <c r="F166" s="26" t="s">
        <v>143</v>
      </c>
      <c r="G166" s="26" t="s">
        <v>143</v>
      </c>
      <c r="H166" s="26">
        <v>43</v>
      </c>
      <c r="I166" s="26">
        <v>19</v>
      </c>
      <c r="J166" s="26">
        <v>60</v>
      </c>
      <c r="K166" s="26">
        <v>18</v>
      </c>
      <c r="L166" s="26"/>
      <c r="M166" s="26"/>
      <c r="N166" s="54" t="s">
        <v>172</v>
      </c>
    </row>
    <row r="167" s="60" customFormat="1" ht="50.1" customHeight="1" spans="1:14">
      <c r="A167" s="88" t="s">
        <v>173</v>
      </c>
      <c r="B167" s="26" t="s">
        <v>143</v>
      </c>
      <c r="C167" s="26" t="s">
        <v>143</v>
      </c>
      <c r="D167" s="26">
        <v>2</v>
      </c>
      <c r="E167" s="26">
        <v>2</v>
      </c>
      <c r="F167" s="26">
        <v>4</v>
      </c>
      <c r="G167" s="26">
        <v>4</v>
      </c>
      <c r="H167" s="26" t="s">
        <v>143</v>
      </c>
      <c r="I167" s="26" t="s">
        <v>143</v>
      </c>
      <c r="J167" s="26" t="s">
        <v>143</v>
      </c>
      <c r="K167" s="26" t="s">
        <v>143</v>
      </c>
      <c r="L167" s="26"/>
      <c r="M167" s="26"/>
      <c r="N167" s="54" t="s">
        <v>174</v>
      </c>
    </row>
    <row r="168" s="60" customFormat="1" ht="50.1" customHeight="1" spans="1:14">
      <c r="A168" s="88" t="s">
        <v>175</v>
      </c>
      <c r="B168" s="26" t="s">
        <v>143</v>
      </c>
      <c r="C168" s="26" t="s">
        <v>143</v>
      </c>
      <c r="D168" s="26">
        <v>95</v>
      </c>
      <c r="E168" s="26">
        <v>72</v>
      </c>
      <c r="F168" s="26">
        <v>84</v>
      </c>
      <c r="G168" s="26">
        <v>35</v>
      </c>
      <c r="H168" s="26">
        <v>69</v>
      </c>
      <c r="I168" s="26">
        <v>29</v>
      </c>
      <c r="J168" s="26" t="s">
        <v>143</v>
      </c>
      <c r="K168" s="26" t="s">
        <v>143</v>
      </c>
      <c r="L168" s="26"/>
      <c r="M168" s="26"/>
      <c r="N168" s="54" t="s">
        <v>176</v>
      </c>
    </row>
    <row r="169" s="60" customFormat="1" ht="50.1" customHeight="1" spans="1:14">
      <c r="A169" s="88" t="s">
        <v>177</v>
      </c>
      <c r="B169" s="26" t="s">
        <v>143</v>
      </c>
      <c r="C169" s="26" t="s">
        <v>143</v>
      </c>
      <c r="D169" s="26">
        <v>20</v>
      </c>
      <c r="E169" s="26">
        <v>19</v>
      </c>
      <c r="F169" s="26">
        <v>1668</v>
      </c>
      <c r="G169" s="26">
        <v>45</v>
      </c>
      <c r="H169" s="26">
        <v>274</v>
      </c>
      <c r="I169" s="26">
        <v>10</v>
      </c>
      <c r="J169" s="26">
        <v>229</v>
      </c>
      <c r="K169" s="26">
        <v>179</v>
      </c>
      <c r="L169" s="26"/>
      <c r="M169" s="26"/>
      <c r="N169" s="54" t="s">
        <v>178</v>
      </c>
    </row>
    <row r="170" s="60" customFormat="1" ht="50.1" customHeight="1" spans="1:14">
      <c r="A170" s="88" t="s">
        <v>179</v>
      </c>
      <c r="B170" s="26" t="s">
        <v>143</v>
      </c>
      <c r="C170" s="26" t="s">
        <v>143</v>
      </c>
      <c r="D170" s="26" t="s">
        <v>143</v>
      </c>
      <c r="E170" s="26" t="s">
        <v>143</v>
      </c>
      <c r="F170" s="26" t="s">
        <v>143</v>
      </c>
      <c r="G170" s="26" t="s">
        <v>143</v>
      </c>
      <c r="H170" s="26" t="s">
        <v>143</v>
      </c>
      <c r="I170" s="26" t="s">
        <v>143</v>
      </c>
      <c r="J170" s="26" t="s">
        <v>143</v>
      </c>
      <c r="K170" s="26" t="s">
        <v>143</v>
      </c>
      <c r="L170" s="26"/>
      <c r="M170" s="26"/>
      <c r="N170" s="54" t="s">
        <v>180</v>
      </c>
    </row>
    <row r="171" s="60" customFormat="1" ht="50.1" customHeight="1" spans="1:14">
      <c r="A171" s="88" t="s">
        <v>181</v>
      </c>
      <c r="B171" s="26" t="s">
        <v>143</v>
      </c>
      <c r="C171" s="26" t="s">
        <v>143</v>
      </c>
      <c r="D171" s="26" t="s">
        <v>143</v>
      </c>
      <c r="E171" s="26" t="s">
        <v>143</v>
      </c>
      <c r="F171" s="26" t="s">
        <v>143</v>
      </c>
      <c r="G171" s="26" t="s">
        <v>143</v>
      </c>
      <c r="H171" s="26" t="s">
        <v>143</v>
      </c>
      <c r="I171" s="26" t="s">
        <v>143</v>
      </c>
      <c r="J171" s="26" t="s">
        <v>143</v>
      </c>
      <c r="K171" s="26" t="s">
        <v>143</v>
      </c>
      <c r="L171" s="26"/>
      <c r="M171" s="26"/>
      <c r="N171" s="54" t="s">
        <v>182</v>
      </c>
    </row>
    <row r="172" s="60" customFormat="1" ht="50.1" customHeight="1" spans="1:14">
      <c r="A172" s="88" t="s">
        <v>183</v>
      </c>
      <c r="B172" s="26" t="s">
        <v>143</v>
      </c>
      <c r="C172" s="26" t="s">
        <v>143</v>
      </c>
      <c r="D172" s="26">
        <v>30</v>
      </c>
      <c r="E172" s="26">
        <v>10</v>
      </c>
      <c r="F172" s="26">
        <v>57</v>
      </c>
      <c r="G172" s="26">
        <v>27</v>
      </c>
      <c r="H172" s="26" t="s">
        <v>143</v>
      </c>
      <c r="I172" s="26" t="s">
        <v>143</v>
      </c>
      <c r="J172" s="26" t="s">
        <v>143</v>
      </c>
      <c r="K172" s="26" t="s">
        <v>143</v>
      </c>
      <c r="L172" s="26"/>
      <c r="M172" s="26"/>
      <c r="N172" s="54" t="s">
        <v>184</v>
      </c>
    </row>
    <row r="173" s="60" customFormat="1" ht="50.1" customHeight="1" spans="1:14">
      <c r="A173" s="88" t="s">
        <v>185</v>
      </c>
      <c r="B173" s="26" t="s">
        <v>143</v>
      </c>
      <c r="C173" s="26" t="s">
        <v>143</v>
      </c>
      <c r="D173" s="26" t="s">
        <v>143</v>
      </c>
      <c r="E173" s="26" t="s">
        <v>143</v>
      </c>
      <c r="F173" s="26" t="s">
        <v>143</v>
      </c>
      <c r="G173" s="26" t="s">
        <v>143</v>
      </c>
      <c r="H173" s="26" t="s">
        <v>143</v>
      </c>
      <c r="I173" s="26" t="s">
        <v>143</v>
      </c>
      <c r="J173" s="26" t="s">
        <v>143</v>
      </c>
      <c r="K173" s="26" t="s">
        <v>143</v>
      </c>
      <c r="L173" s="26"/>
      <c r="M173" s="26"/>
      <c r="N173" s="54" t="s">
        <v>186</v>
      </c>
    </row>
    <row r="174" s="60" customFormat="1" ht="50.1" customHeight="1" spans="1:14">
      <c r="A174" s="88" t="s">
        <v>187</v>
      </c>
      <c r="B174" s="26" t="s">
        <v>143</v>
      </c>
      <c r="C174" s="26" t="s">
        <v>143</v>
      </c>
      <c r="D174" s="26" t="s">
        <v>143</v>
      </c>
      <c r="E174" s="26" t="s">
        <v>143</v>
      </c>
      <c r="F174" s="26" t="s">
        <v>143</v>
      </c>
      <c r="G174" s="26" t="s">
        <v>143</v>
      </c>
      <c r="H174" s="26">
        <v>15</v>
      </c>
      <c r="I174" s="26">
        <v>10</v>
      </c>
      <c r="J174" s="26">
        <v>235</v>
      </c>
      <c r="K174" s="26">
        <v>222</v>
      </c>
      <c r="L174" s="26"/>
      <c r="M174" s="26"/>
      <c r="N174" s="54" t="s">
        <v>188</v>
      </c>
    </row>
    <row r="175" s="60" customFormat="1" ht="50.1" customHeight="1" spans="1:14">
      <c r="A175" s="88" t="s">
        <v>189</v>
      </c>
      <c r="B175" s="26" t="s">
        <v>143</v>
      </c>
      <c r="C175" s="26" t="s">
        <v>143</v>
      </c>
      <c r="D175" s="26" t="s">
        <v>143</v>
      </c>
      <c r="E175" s="26" t="s">
        <v>143</v>
      </c>
      <c r="F175" s="26" t="s">
        <v>143</v>
      </c>
      <c r="G175" s="26" t="s">
        <v>143</v>
      </c>
      <c r="H175" s="26" t="s">
        <v>143</v>
      </c>
      <c r="I175" s="26" t="s">
        <v>143</v>
      </c>
      <c r="J175" s="26" t="s">
        <v>143</v>
      </c>
      <c r="K175" s="26" t="s">
        <v>143</v>
      </c>
      <c r="L175" s="26"/>
      <c r="M175" s="26"/>
      <c r="N175" s="54" t="s">
        <v>190</v>
      </c>
    </row>
    <row r="176" s="60" customFormat="1" ht="50.1" customHeight="1" spans="1:14">
      <c r="A176" s="88" t="s">
        <v>205</v>
      </c>
      <c r="B176" s="26" t="s">
        <v>143</v>
      </c>
      <c r="C176" s="26" t="s">
        <v>143</v>
      </c>
      <c r="D176" s="26" t="s">
        <v>143</v>
      </c>
      <c r="E176" s="26" t="s">
        <v>143</v>
      </c>
      <c r="F176" s="26" t="s">
        <v>143</v>
      </c>
      <c r="G176" s="26" t="s">
        <v>143</v>
      </c>
      <c r="H176" s="26" t="s">
        <v>143</v>
      </c>
      <c r="I176" s="26" t="s">
        <v>143</v>
      </c>
      <c r="J176" s="26" t="s">
        <v>143</v>
      </c>
      <c r="K176" s="26" t="s">
        <v>143</v>
      </c>
      <c r="L176" s="26"/>
      <c r="M176" s="26"/>
      <c r="N176" s="54" t="s">
        <v>206</v>
      </c>
    </row>
    <row r="177" s="60" customFormat="1" ht="50.1" customHeight="1" spans="1:14">
      <c r="A177" s="88" t="s">
        <v>191</v>
      </c>
      <c r="B177" s="26" t="s">
        <v>143</v>
      </c>
      <c r="C177" s="26" t="s">
        <v>143</v>
      </c>
      <c r="D177" s="26" t="s">
        <v>143</v>
      </c>
      <c r="E177" s="26" t="s">
        <v>143</v>
      </c>
      <c r="F177" s="26" t="s">
        <v>143</v>
      </c>
      <c r="G177" s="26" t="s">
        <v>143</v>
      </c>
      <c r="H177" s="26" t="s">
        <v>143</v>
      </c>
      <c r="I177" s="26" t="s">
        <v>143</v>
      </c>
      <c r="J177" s="26" t="s">
        <v>143</v>
      </c>
      <c r="K177" s="26" t="s">
        <v>143</v>
      </c>
      <c r="L177" s="26"/>
      <c r="M177" s="26"/>
      <c r="N177" s="54" t="s">
        <v>192</v>
      </c>
    </row>
    <row r="178" s="60" customFormat="1" ht="50.1" customHeight="1" spans="1:14">
      <c r="A178" s="88" t="s">
        <v>193</v>
      </c>
      <c r="B178" s="26" t="s">
        <v>143</v>
      </c>
      <c r="C178" s="26" t="s">
        <v>143</v>
      </c>
      <c r="D178" s="26" t="s">
        <v>143</v>
      </c>
      <c r="E178" s="26" t="s">
        <v>143</v>
      </c>
      <c r="F178" s="26" t="s">
        <v>143</v>
      </c>
      <c r="G178" s="26" t="s">
        <v>143</v>
      </c>
      <c r="H178" s="26" t="s">
        <v>143</v>
      </c>
      <c r="I178" s="26" t="s">
        <v>143</v>
      </c>
      <c r="J178" s="26" t="s">
        <v>143</v>
      </c>
      <c r="K178" s="26" t="s">
        <v>143</v>
      </c>
      <c r="L178" s="26"/>
      <c r="M178" s="26"/>
      <c r="N178" s="54" t="s">
        <v>194</v>
      </c>
    </row>
    <row r="179" s="60" customFormat="1" ht="20.1" customHeight="1" spans="1:14">
      <c r="A179" s="89" t="s">
        <v>197</v>
      </c>
      <c r="B179" s="73">
        <f>SUM(B162:B178)</f>
        <v>36</v>
      </c>
      <c r="C179" s="73">
        <f>SUM(C162:C178)</f>
        <v>16</v>
      </c>
      <c r="D179" s="72">
        <f t="shared" ref="D179:K179" si="7">SUM(D160:D178)</f>
        <v>1379</v>
      </c>
      <c r="E179" s="72">
        <f t="shared" si="7"/>
        <v>370</v>
      </c>
      <c r="F179" s="72">
        <f t="shared" si="7"/>
        <v>1956</v>
      </c>
      <c r="G179" s="72">
        <f t="shared" si="7"/>
        <v>140</v>
      </c>
      <c r="H179" s="72">
        <f t="shared" si="7"/>
        <v>839</v>
      </c>
      <c r="I179" s="72">
        <f t="shared" si="7"/>
        <v>241</v>
      </c>
      <c r="J179" s="72">
        <f t="shared" si="7"/>
        <v>1426</v>
      </c>
      <c r="K179" s="72">
        <f t="shared" si="7"/>
        <v>1271</v>
      </c>
      <c r="L179" s="73"/>
      <c r="M179" s="73"/>
      <c r="N179" s="110" t="s">
        <v>129</v>
      </c>
    </row>
    <row r="180" s="60" customFormat="1" ht="30" customHeight="1" spans="1:14">
      <c r="A180" s="74" t="s">
        <v>135</v>
      </c>
      <c r="B180" s="74"/>
      <c r="C180" s="74"/>
      <c r="D180" s="74"/>
      <c r="E180" s="74"/>
      <c r="F180" s="75"/>
      <c r="G180" s="75"/>
      <c r="H180" s="75"/>
      <c r="I180" s="75"/>
      <c r="J180" s="75"/>
      <c r="K180" s="101" t="s">
        <v>136</v>
      </c>
      <c r="L180" s="101"/>
      <c r="M180" s="101"/>
      <c r="N180" s="101"/>
    </row>
    <row r="181" s="60" customFormat="1" ht="30" customHeight="1" spans="1:14">
      <c r="A181" s="65"/>
      <c r="B181" s="66" t="s">
        <v>36</v>
      </c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5"/>
    </row>
    <row r="182" s="60" customFormat="1" ht="30" customHeight="1" spans="1:14">
      <c r="A182" s="115" t="s">
        <v>38</v>
      </c>
      <c r="B182" s="85" t="s">
        <v>39</v>
      </c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115" t="s">
        <v>213</v>
      </c>
    </row>
    <row r="183" s="60" customFormat="1" ht="30" customHeight="1" spans="1:14">
      <c r="A183" s="86" t="s">
        <v>159</v>
      </c>
      <c r="B183" s="18" t="s">
        <v>123</v>
      </c>
      <c r="C183" s="18"/>
      <c r="D183" s="18" t="s">
        <v>122</v>
      </c>
      <c r="E183" s="18"/>
      <c r="F183" s="18" t="s">
        <v>121</v>
      </c>
      <c r="G183" s="18"/>
      <c r="H183" s="18" t="s">
        <v>120</v>
      </c>
      <c r="I183" s="18"/>
      <c r="J183" s="18" t="s">
        <v>119</v>
      </c>
      <c r="K183" s="18"/>
      <c r="L183" s="18"/>
      <c r="M183" s="18"/>
      <c r="N183" s="108" t="s">
        <v>160</v>
      </c>
    </row>
    <row r="184" s="60" customFormat="1" ht="30" customHeight="1" spans="1:14">
      <c r="A184" s="86"/>
      <c r="B184" s="78" t="s">
        <v>128</v>
      </c>
      <c r="C184" s="78"/>
      <c r="D184" s="19" t="s">
        <v>127</v>
      </c>
      <c r="E184" s="19"/>
      <c r="F184" s="19" t="s">
        <v>126</v>
      </c>
      <c r="G184" s="19"/>
      <c r="H184" s="19" t="s">
        <v>125</v>
      </c>
      <c r="I184" s="19"/>
      <c r="J184" s="19" t="s">
        <v>124</v>
      </c>
      <c r="K184" s="19"/>
      <c r="L184" s="78"/>
      <c r="M184" s="78"/>
      <c r="N184" s="108"/>
    </row>
    <row r="185" s="60" customFormat="1" ht="30" customHeight="1" spans="1:14">
      <c r="A185" s="86"/>
      <c r="B185" s="21" t="s">
        <v>129</v>
      </c>
      <c r="C185" s="21" t="s">
        <v>161</v>
      </c>
      <c r="D185" s="21" t="s">
        <v>129</v>
      </c>
      <c r="E185" s="21" t="s">
        <v>161</v>
      </c>
      <c r="F185" s="21" t="s">
        <v>129</v>
      </c>
      <c r="G185" s="21" t="s">
        <v>161</v>
      </c>
      <c r="H185" s="21" t="s">
        <v>129</v>
      </c>
      <c r="I185" s="21" t="s">
        <v>161</v>
      </c>
      <c r="J185" s="21" t="s">
        <v>129</v>
      </c>
      <c r="K185" s="21" t="s">
        <v>161</v>
      </c>
      <c r="L185" s="21"/>
      <c r="M185" s="21"/>
      <c r="N185" s="108"/>
    </row>
    <row r="186" s="60" customFormat="1" ht="50.1" customHeight="1" spans="1:14">
      <c r="A186" s="87"/>
      <c r="B186" s="19" t="s">
        <v>131</v>
      </c>
      <c r="C186" s="78" t="s">
        <v>162</v>
      </c>
      <c r="D186" s="19" t="s">
        <v>131</v>
      </c>
      <c r="E186" s="78" t="s">
        <v>162</v>
      </c>
      <c r="F186" s="19" t="s">
        <v>131</v>
      </c>
      <c r="G186" s="78" t="s">
        <v>162</v>
      </c>
      <c r="H186" s="19" t="s">
        <v>131</v>
      </c>
      <c r="I186" s="78" t="s">
        <v>162</v>
      </c>
      <c r="J186" s="19" t="s">
        <v>131</v>
      </c>
      <c r="K186" s="78" t="s">
        <v>162</v>
      </c>
      <c r="L186" s="19"/>
      <c r="M186" s="78"/>
      <c r="N186" s="109"/>
    </row>
    <row r="187" s="60" customFormat="1" ht="50.1" customHeight="1" spans="1:14">
      <c r="A187" s="88" t="s">
        <v>199</v>
      </c>
      <c r="B187" s="26" t="s">
        <v>143</v>
      </c>
      <c r="C187" s="26" t="s">
        <v>143</v>
      </c>
      <c r="D187" s="26" t="s">
        <v>143</v>
      </c>
      <c r="E187" s="26" t="s">
        <v>143</v>
      </c>
      <c r="F187" s="26" t="s">
        <v>143</v>
      </c>
      <c r="G187" s="26" t="s">
        <v>143</v>
      </c>
      <c r="H187" s="26" t="s">
        <v>143</v>
      </c>
      <c r="I187" s="26" t="s">
        <v>143</v>
      </c>
      <c r="J187" s="26" t="s">
        <v>143</v>
      </c>
      <c r="K187" s="26" t="s">
        <v>143</v>
      </c>
      <c r="L187" s="26"/>
      <c r="M187" s="26"/>
      <c r="N187" s="54" t="s">
        <v>200</v>
      </c>
    </row>
    <row r="188" s="60" customFormat="1" ht="50.1" customHeight="1" spans="1:14">
      <c r="A188" s="88" t="s">
        <v>163</v>
      </c>
      <c r="B188" s="26" t="s">
        <v>143</v>
      </c>
      <c r="C188" s="26" t="s">
        <v>143</v>
      </c>
      <c r="D188" s="26" t="s">
        <v>143</v>
      </c>
      <c r="E188" s="26" t="s">
        <v>143</v>
      </c>
      <c r="F188" s="26">
        <v>40</v>
      </c>
      <c r="G188" s="26">
        <v>40</v>
      </c>
      <c r="H188" s="26">
        <v>195</v>
      </c>
      <c r="I188" s="26">
        <v>109</v>
      </c>
      <c r="J188" s="26">
        <v>435</v>
      </c>
      <c r="K188" s="26">
        <v>357</v>
      </c>
      <c r="L188" s="26"/>
      <c r="M188" s="26"/>
      <c r="N188" s="54" t="s">
        <v>164</v>
      </c>
    </row>
    <row r="189" s="60" customFormat="1" ht="50.1" customHeight="1" spans="1:14">
      <c r="A189" s="88" t="s">
        <v>165</v>
      </c>
      <c r="B189" s="26">
        <v>3</v>
      </c>
      <c r="C189" s="26">
        <v>1</v>
      </c>
      <c r="D189" s="26">
        <v>256</v>
      </c>
      <c r="E189" s="26">
        <v>188</v>
      </c>
      <c r="F189" s="26">
        <v>80</v>
      </c>
      <c r="G189" s="26">
        <v>80</v>
      </c>
      <c r="H189" s="26" t="s">
        <v>143</v>
      </c>
      <c r="I189" s="26" t="s">
        <v>143</v>
      </c>
      <c r="J189" s="26" t="s">
        <v>143</v>
      </c>
      <c r="K189" s="26" t="s">
        <v>143</v>
      </c>
      <c r="L189" s="26"/>
      <c r="M189" s="26"/>
      <c r="N189" s="54" t="s">
        <v>166</v>
      </c>
    </row>
    <row r="190" s="60" customFormat="1" ht="50.1" customHeight="1" spans="1:14">
      <c r="A190" s="88" t="s">
        <v>167</v>
      </c>
      <c r="B190" s="26" t="s">
        <v>143</v>
      </c>
      <c r="C190" s="26" t="s">
        <v>143</v>
      </c>
      <c r="D190" s="26" t="s">
        <v>143</v>
      </c>
      <c r="E190" s="26" t="s">
        <v>143</v>
      </c>
      <c r="F190" s="26" t="s">
        <v>143</v>
      </c>
      <c r="G190" s="26" t="s">
        <v>143</v>
      </c>
      <c r="H190" s="26" t="s">
        <v>143</v>
      </c>
      <c r="I190" s="26" t="s">
        <v>143</v>
      </c>
      <c r="J190" s="26" t="s">
        <v>143</v>
      </c>
      <c r="K190" s="26" t="s">
        <v>143</v>
      </c>
      <c r="L190" s="26"/>
      <c r="M190" s="26"/>
      <c r="N190" s="54" t="s">
        <v>168</v>
      </c>
    </row>
    <row r="191" s="60" customFormat="1" ht="50.1" customHeight="1" spans="1:14">
      <c r="A191" s="88" t="s">
        <v>169</v>
      </c>
      <c r="B191" s="26" t="s">
        <v>143</v>
      </c>
      <c r="C191" s="26" t="s">
        <v>143</v>
      </c>
      <c r="D191" s="26" t="s">
        <v>143</v>
      </c>
      <c r="E191" s="26" t="s">
        <v>143</v>
      </c>
      <c r="F191" s="26" t="s">
        <v>143</v>
      </c>
      <c r="G191" s="26" t="s">
        <v>143</v>
      </c>
      <c r="H191" s="26" t="s">
        <v>143</v>
      </c>
      <c r="I191" s="26" t="s">
        <v>143</v>
      </c>
      <c r="J191" s="26" t="s">
        <v>143</v>
      </c>
      <c r="K191" s="26" t="s">
        <v>143</v>
      </c>
      <c r="L191" s="26"/>
      <c r="M191" s="26"/>
      <c r="N191" s="54" t="s">
        <v>170</v>
      </c>
    </row>
    <row r="192" s="60" customFormat="1" ht="50.1" customHeight="1" spans="1:14">
      <c r="A192" s="88" t="s">
        <v>209</v>
      </c>
      <c r="B192" s="26" t="s">
        <v>143</v>
      </c>
      <c r="C192" s="26" t="s">
        <v>143</v>
      </c>
      <c r="D192" s="26" t="s">
        <v>143</v>
      </c>
      <c r="E192" s="26" t="s">
        <v>143</v>
      </c>
      <c r="F192" s="26">
        <v>107</v>
      </c>
      <c r="G192" s="26">
        <v>4</v>
      </c>
      <c r="H192" s="26" t="s">
        <v>143</v>
      </c>
      <c r="I192" s="26" t="s">
        <v>143</v>
      </c>
      <c r="J192" s="26" t="s">
        <v>143</v>
      </c>
      <c r="K192" s="26" t="s">
        <v>143</v>
      </c>
      <c r="L192" s="26"/>
      <c r="M192" s="26"/>
      <c r="N192" s="54" t="s">
        <v>196</v>
      </c>
    </row>
    <row r="193" s="60" customFormat="1" ht="50.1" customHeight="1" spans="1:14">
      <c r="A193" s="88" t="s">
        <v>171</v>
      </c>
      <c r="B193" s="26" t="s">
        <v>143</v>
      </c>
      <c r="C193" s="26" t="s">
        <v>143</v>
      </c>
      <c r="D193" s="26">
        <v>346</v>
      </c>
      <c r="E193" s="26">
        <v>42</v>
      </c>
      <c r="F193" s="26" t="s">
        <v>214</v>
      </c>
      <c r="G193" s="26" t="s">
        <v>143</v>
      </c>
      <c r="H193" s="26" t="s">
        <v>143</v>
      </c>
      <c r="I193" s="26" t="s">
        <v>143</v>
      </c>
      <c r="J193" s="26" t="s">
        <v>143</v>
      </c>
      <c r="K193" s="26" t="s">
        <v>143</v>
      </c>
      <c r="L193" s="26"/>
      <c r="M193" s="26"/>
      <c r="N193" s="54" t="s">
        <v>172</v>
      </c>
    </row>
    <row r="194" s="60" customFormat="1" ht="50.1" customHeight="1" spans="1:14">
      <c r="A194" s="88" t="s">
        <v>173</v>
      </c>
      <c r="B194" s="26" t="s">
        <v>143</v>
      </c>
      <c r="C194" s="26" t="s">
        <v>143</v>
      </c>
      <c r="D194" s="26" t="s">
        <v>143</v>
      </c>
      <c r="E194" s="26" t="s">
        <v>143</v>
      </c>
      <c r="F194" s="26" t="s">
        <v>143</v>
      </c>
      <c r="G194" s="26" t="s">
        <v>143</v>
      </c>
      <c r="H194" s="26" t="s">
        <v>143</v>
      </c>
      <c r="I194" s="26" t="s">
        <v>143</v>
      </c>
      <c r="J194" s="26" t="s">
        <v>143</v>
      </c>
      <c r="K194" s="26" t="s">
        <v>143</v>
      </c>
      <c r="L194" s="26"/>
      <c r="M194" s="26"/>
      <c r="N194" s="54" t="s">
        <v>174</v>
      </c>
    </row>
    <row r="195" s="60" customFormat="1" ht="50.1" customHeight="1" spans="1:14">
      <c r="A195" s="88" t="s">
        <v>175</v>
      </c>
      <c r="B195" s="26" t="s">
        <v>143</v>
      </c>
      <c r="C195" s="26" t="s">
        <v>143</v>
      </c>
      <c r="D195" s="26" t="s">
        <v>143</v>
      </c>
      <c r="E195" s="26" t="s">
        <v>143</v>
      </c>
      <c r="F195" s="26" t="s">
        <v>143</v>
      </c>
      <c r="G195" s="26" t="s">
        <v>143</v>
      </c>
      <c r="H195" s="26" t="s">
        <v>143</v>
      </c>
      <c r="I195" s="26" t="s">
        <v>143</v>
      </c>
      <c r="J195" s="26" t="s">
        <v>143</v>
      </c>
      <c r="K195" s="26" t="s">
        <v>143</v>
      </c>
      <c r="L195" s="26"/>
      <c r="M195" s="26"/>
      <c r="N195" s="54" t="s">
        <v>176</v>
      </c>
    </row>
    <row r="196" s="60" customFormat="1" ht="50.1" customHeight="1" spans="1:14">
      <c r="A196" s="88" t="s">
        <v>177</v>
      </c>
      <c r="B196" s="26" t="s">
        <v>143</v>
      </c>
      <c r="C196" s="26" t="s">
        <v>143</v>
      </c>
      <c r="D196" s="26" t="s">
        <v>143</v>
      </c>
      <c r="E196" s="26" t="s">
        <v>143</v>
      </c>
      <c r="F196" s="26">
        <v>748</v>
      </c>
      <c r="G196" s="26">
        <v>15</v>
      </c>
      <c r="H196" s="26">
        <v>66</v>
      </c>
      <c r="I196" s="26">
        <v>4</v>
      </c>
      <c r="J196" s="26" t="s">
        <v>143</v>
      </c>
      <c r="K196" s="26" t="s">
        <v>143</v>
      </c>
      <c r="L196" s="26"/>
      <c r="M196" s="26"/>
      <c r="N196" s="54" t="s">
        <v>178</v>
      </c>
    </row>
    <row r="197" s="60" customFormat="1" ht="50.1" customHeight="1" spans="1:14">
      <c r="A197" s="88" t="s">
        <v>179</v>
      </c>
      <c r="B197" s="26" t="s">
        <v>143</v>
      </c>
      <c r="C197" s="26" t="s">
        <v>143</v>
      </c>
      <c r="D197" s="26" t="s">
        <v>143</v>
      </c>
      <c r="E197" s="26" t="s">
        <v>143</v>
      </c>
      <c r="F197" s="26" t="s">
        <v>143</v>
      </c>
      <c r="G197" s="26" t="s">
        <v>143</v>
      </c>
      <c r="H197" s="26" t="s">
        <v>143</v>
      </c>
      <c r="I197" s="26" t="s">
        <v>143</v>
      </c>
      <c r="J197" s="26" t="s">
        <v>143</v>
      </c>
      <c r="K197" s="26" t="s">
        <v>143</v>
      </c>
      <c r="L197" s="26"/>
      <c r="M197" s="26"/>
      <c r="N197" s="54" t="s">
        <v>180</v>
      </c>
    </row>
    <row r="198" s="60" customFormat="1" ht="50.1" customHeight="1" spans="1:14">
      <c r="A198" s="88" t="s">
        <v>181</v>
      </c>
      <c r="B198" s="26" t="s">
        <v>143</v>
      </c>
      <c r="C198" s="26" t="s">
        <v>143</v>
      </c>
      <c r="D198" s="26" t="s">
        <v>143</v>
      </c>
      <c r="E198" s="26" t="s">
        <v>143</v>
      </c>
      <c r="F198" s="26" t="s">
        <v>143</v>
      </c>
      <c r="G198" s="26" t="s">
        <v>143</v>
      </c>
      <c r="H198" s="26" t="s">
        <v>143</v>
      </c>
      <c r="I198" s="26" t="s">
        <v>143</v>
      </c>
      <c r="J198" s="26" t="s">
        <v>143</v>
      </c>
      <c r="K198" s="26" t="s">
        <v>143</v>
      </c>
      <c r="L198" s="26"/>
      <c r="M198" s="26"/>
      <c r="N198" s="54" t="s">
        <v>182</v>
      </c>
    </row>
    <row r="199" s="60" customFormat="1" ht="50.1" customHeight="1" spans="1:14">
      <c r="A199" s="88" t="s">
        <v>183</v>
      </c>
      <c r="B199" s="26" t="s">
        <v>143</v>
      </c>
      <c r="C199" s="26" t="s">
        <v>143</v>
      </c>
      <c r="D199" s="26" t="s">
        <v>143</v>
      </c>
      <c r="E199" s="26" t="s">
        <v>143</v>
      </c>
      <c r="F199" s="26" t="s">
        <v>143</v>
      </c>
      <c r="G199" s="26" t="s">
        <v>143</v>
      </c>
      <c r="H199" s="26" t="s">
        <v>143</v>
      </c>
      <c r="I199" s="26" t="s">
        <v>143</v>
      </c>
      <c r="J199" s="26" t="s">
        <v>143</v>
      </c>
      <c r="K199" s="26" t="s">
        <v>143</v>
      </c>
      <c r="L199" s="26"/>
      <c r="M199" s="26"/>
      <c r="N199" s="54" t="s">
        <v>184</v>
      </c>
    </row>
    <row r="200" s="60" customFormat="1" ht="50.1" customHeight="1" spans="1:14">
      <c r="A200" s="88" t="s">
        <v>185</v>
      </c>
      <c r="B200" s="26" t="s">
        <v>143</v>
      </c>
      <c r="C200" s="26" t="s">
        <v>143</v>
      </c>
      <c r="D200" s="26" t="s">
        <v>143</v>
      </c>
      <c r="E200" s="26" t="s">
        <v>143</v>
      </c>
      <c r="F200" s="26" t="s">
        <v>143</v>
      </c>
      <c r="G200" s="26" t="s">
        <v>143</v>
      </c>
      <c r="H200" s="26" t="s">
        <v>143</v>
      </c>
      <c r="I200" s="26" t="s">
        <v>143</v>
      </c>
      <c r="J200" s="26" t="s">
        <v>143</v>
      </c>
      <c r="K200" s="26" t="s">
        <v>143</v>
      </c>
      <c r="L200" s="26"/>
      <c r="M200" s="26"/>
      <c r="N200" s="54" t="s">
        <v>186</v>
      </c>
    </row>
    <row r="201" s="60" customFormat="1" ht="50.1" customHeight="1" spans="1:14">
      <c r="A201" s="88" t="s">
        <v>187</v>
      </c>
      <c r="B201" s="26" t="s">
        <v>143</v>
      </c>
      <c r="C201" s="26" t="s">
        <v>143</v>
      </c>
      <c r="D201" s="26" t="s">
        <v>143</v>
      </c>
      <c r="E201" s="26" t="s">
        <v>143</v>
      </c>
      <c r="F201" s="26" t="s">
        <v>143</v>
      </c>
      <c r="G201" s="26" t="s">
        <v>143</v>
      </c>
      <c r="H201" s="26">
        <v>30</v>
      </c>
      <c r="I201" s="26">
        <v>11</v>
      </c>
      <c r="J201" s="26" t="s">
        <v>143</v>
      </c>
      <c r="K201" s="26" t="s">
        <v>143</v>
      </c>
      <c r="L201" s="26"/>
      <c r="M201" s="26"/>
      <c r="N201" s="54" t="s">
        <v>188</v>
      </c>
    </row>
    <row r="202" s="60" customFormat="1" ht="50.1" customHeight="1" spans="1:14">
      <c r="A202" s="88" t="s">
        <v>189</v>
      </c>
      <c r="B202" s="26" t="s">
        <v>143</v>
      </c>
      <c r="C202" s="26" t="s">
        <v>143</v>
      </c>
      <c r="D202" s="26" t="s">
        <v>143</v>
      </c>
      <c r="E202" s="26" t="s">
        <v>143</v>
      </c>
      <c r="F202" s="26" t="s">
        <v>143</v>
      </c>
      <c r="G202" s="26" t="s">
        <v>143</v>
      </c>
      <c r="H202" s="26" t="s">
        <v>143</v>
      </c>
      <c r="I202" s="26" t="s">
        <v>143</v>
      </c>
      <c r="J202" s="26" t="s">
        <v>143</v>
      </c>
      <c r="K202" s="26" t="s">
        <v>143</v>
      </c>
      <c r="L202" s="26"/>
      <c r="M202" s="26"/>
      <c r="N202" s="54" t="s">
        <v>190</v>
      </c>
    </row>
    <row r="203" s="60" customFormat="1" ht="50.1" customHeight="1" spans="1:14">
      <c r="A203" s="88" t="s">
        <v>205</v>
      </c>
      <c r="B203" s="26" t="s">
        <v>143</v>
      </c>
      <c r="C203" s="26" t="s">
        <v>143</v>
      </c>
      <c r="D203" s="26" t="s">
        <v>143</v>
      </c>
      <c r="E203" s="26" t="s">
        <v>143</v>
      </c>
      <c r="F203" s="26" t="s">
        <v>143</v>
      </c>
      <c r="G203" s="26" t="s">
        <v>143</v>
      </c>
      <c r="H203" s="26" t="s">
        <v>143</v>
      </c>
      <c r="I203" s="26" t="s">
        <v>143</v>
      </c>
      <c r="J203" s="26" t="s">
        <v>143</v>
      </c>
      <c r="K203" s="26" t="s">
        <v>143</v>
      </c>
      <c r="L203" s="26"/>
      <c r="M203" s="26"/>
      <c r="N203" s="54" t="s">
        <v>206</v>
      </c>
    </row>
    <row r="204" s="60" customFormat="1" ht="50.1" customHeight="1" spans="1:14">
      <c r="A204" s="88" t="s">
        <v>191</v>
      </c>
      <c r="B204" s="26" t="s">
        <v>143</v>
      </c>
      <c r="C204" s="26" t="s">
        <v>143</v>
      </c>
      <c r="D204" s="26" t="s">
        <v>143</v>
      </c>
      <c r="E204" s="26" t="s">
        <v>143</v>
      </c>
      <c r="F204" s="26" t="s">
        <v>143</v>
      </c>
      <c r="G204" s="26" t="s">
        <v>143</v>
      </c>
      <c r="H204" s="26" t="s">
        <v>143</v>
      </c>
      <c r="I204" s="26" t="s">
        <v>143</v>
      </c>
      <c r="J204" s="26" t="s">
        <v>143</v>
      </c>
      <c r="K204" s="26" t="s">
        <v>143</v>
      </c>
      <c r="L204" s="26"/>
      <c r="M204" s="26"/>
      <c r="N204" s="54" t="s">
        <v>192</v>
      </c>
    </row>
    <row r="205" s="60" customFormat="1" ht="50.1" customHeight="1" spans="1:14">
      <c r="A205" s="88" t="s">
        <v>193</v>
      </c>
      <c r="B205" s="26" t="s">
        <v>143</v>
      </c>
      <c r="C205" s="26" t="s">
        <v>143</v>
      </c>
      <c r="D205" s="26" t="s">
        <v>143</v>
      </c>
      <c r="E205" s="26" t="s">
        <v>143</v>
      </c>
      <c r="F205" s="26" t="s">
        <v>143</v>
      </c>
      <c r="G205" s="26" t="s">
        <v>143</v>
      </c>
      <c r="H205" s="26" t="s">
        <v>143</v>
      </c>
      <c r="I205" s="26" t="s">
        <v>143</v>
      </c>
      <c r="J205" s="26" t="s">
        <v>143</v>
      </c>
      <c r="K205" s="26" t="s">
        <v>143</v>
      </c>
      <c r="L205" s="26"/>
      <c r="M205" s="26"/>
      <c r="N205" s="54" t="s">
        <v>194</v>
      </c>
    </row>
    <row r="206" s="60" customFormat="1" ht="21" customHeight="1" spans="1:14">
      <c r="A206" s="89" t="s">
        <v>197</v>
      </c>
      <c r="B206" s="72">
        <f>SUM(B189:B205)</f>
        <v>3</v>
      </c>
      <c r="C206" s="72">
        <f>SUM(C189:C205)</f>
        <v>1</v>
      </c>
      <c r="D206" s="72">
        <f t="shared" ref="D206:K206" si="8">SUM(D187:D205)</f>
        <v>602</v>
      </c>
      <c r="E206" s="72">
        <f t="shared" si="8"/>
        <v>230</v>
      </c>
      <c r="F206" s="72">
        <f t="shared" si="8"/>
        <v>975</v>
      </c>
      <c r="G206" s="72">
        <f t="shared" si="8"/>
        <v>139</v>
      </c>
      <c r="H206" s="72">
        <f t="shared" si="8"/>
        <v>291</v>
      </c>
      <c r="I206" s="72">
        <f t="shared" si="8"/>
        <v>124</v>
      </c>
      <c r="J206" s="72">
        <f t="shared" si="8"/>
        <v>435</v>
      </c>
      <c r="K206" s="72">
        <f t="shared" si="8"/>
        <v>357</v>
      </c>
      <c r="L206" s="72"/>
      <c r="M206" s="72"/>
      <c r="N206" s="110" t="s">
        <v>129</v>
      </c>
    </row>
    <row r="207" s="60" customFormat="1" ht="30" customHeight="1" spans="1:14">
      <c r="A207" s="83" t="s">
        <v>135</v>
      </c>
      <c r="B207" s="83"/>
      <c r="C207" s="83"/>
      <c r="D207" s="83"/>
      <c r="E207" s="83"/>
      <c r="F207" s="75"/>
      <c r="G207" s="75"/>
      <c r="H207" s="75"/>
      <c r="I207" s="75"/>
      <c r="J207" s="75"/>
      <c r="K207" s="107" t="s">
        <v>136</v>
      </c>
      <c r="L207" s="107"/>
      <c r="M207" s="107"/>
      <c r="N207" s="107"/>
    </row>
    <row r="208" s="60" customFormat="1" ht="30" customHeight="1" spans="1:14">
      <c r="A208" s="91"/>
      <c r="B208" s="91"/>
      <c r="C208" s="91"/>
      <c r="D208" s="91"/>
      <c r="E208" s="91"/>
      <c r="F208" s="75"/>
      <c r="G208" s="75"/>
      <c r="H208" s="75"/>
      <c r="I208" s="75"/>
      <c r="J208" s="75"/>
      <c r="K208" s="111"/>
      <c r="L208" s="111"/>
      <c r="M208" s="111"/>
      <c r="N208" s="111"/>
    </row>
    <row r="209" s="60" customFormat="1" ht="30" customHeight="1" spans="1:14">
      <c r="A209" s="116"/>
      <c r="B209" s="116"/>
      <c r="C209" s="66" t="s">
        <v>40</v>
      </c>
      <c r="D209" s="66"/>
      <c r="E209" s="66"/>
      <c r="F209" s="66"/>
      <c r="G209" s="66"/>
      <c r="H209" s="66"/>
      <c r="I209" s="66"/>
      <c r="J209" s="66"/>
      <c r="K209" s="66"/>
      <c r="L209" s="66"/>
      <c r="M209" s="121"/>
      <c r="N209" s="121"/>
    </row>
    <row r="210" s="60" customFormat="1" ht="30" customHeight="1" spans="1:14">
      <c r="A210" s="115" t="s">
        <v>42</v>
      </c>
      <c r="B210" s="85" t="s">
        <v>43</v>
      </c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115" t="s">
        <v>215</v>
      </c>
    </row>
    <row r="211" s="60" customFormat="1" ht="30" customHeight="1" spans="1:14">
      <c r="A211" s="86" t="s">
        <v>159</v>
      </c>
      <c r="B211" s="18" t="s">
        <v>123</v>
      </c>
      <c r="C211" s="18"/>
      <c r="D211" s="18" t="s">
        <v>122</v>
      </c>
      <c r="E211" s="18"/>
      <c r="F211" s="18" t="s">
        <v>121</v>
      </c>
      <c r="G211" s="18"/>
      <c r="H211" s="18" t="s">
        <v>120</v>
      </c>
      <c r="I211" s="18"/>
      <c r="J211" s="18" t="s">
        <v>119</v>
      </c>
      <c r="K211" s="18"/>
      <c r="L211" s="18"/>
      <c r="M211" s="18"/>
      <c r="N211" s="108" t="s">
        <v>160</v>
      </c>
    </row>
    <row r="212" s="60" customFormat="1" ht="30" customHeight="1" spans="1:14">
      <c r="A212" s="86"/>
      <c r="B212" s="78" t="s">
        <v>128</v>
      </c>
      <c r="C212" s="78"/>
      <c r="D212" s="19" t="s">
        <v>127</v>
      </c>
      <c r="E212" s="19"/>
      <c r="F212" s="19" t="s">
        <v>126</v>
      </c>
      <c r="G212" s="19"/>
      <c r="H212" s="19" t="s">
        <v>125</v>
      </c>
      <c r="I212" s="19"/>
      <c r="J212" s="19" t="s">
        <v>124</v>
      </c>
      <c r="K212" s="19"/>
      <c r="L212" s="78"/>
      <c r="M212" s="78"/>
      <c r="N212" s="108"/>
    </row>
    <row r="213" s="60" customFormat="1" ht="30" customHeight="1" spans="1:14">
      <c r="A213" s="86"/>
      <c r="B213" s="21" t="s">
        <v>129</v>
      </c>
      <c r="C213" s="21" t="s">
        <v>161</v>
      </c>
      <c r="D213" s="21" t="s">
        <v>129</v>
      </c>
      <c r="E213" s="21" t="s">
        <v>161</v>
      </c>
      <c r="F213" s="21" t="s">
        <v>129</v>
      </c>
      <c r="G213" s="21" t="s">
        <v>161</v>
      </c>
      <c r="H213" s="21" t="s">
        <v>129</v>
      </c>
      <c r="I213" s="21" t="s">
        <v>161</v>
      </c>
      <c r="J213" s="21" t="s">
        <v>129</v>
      </c>
      <c r="K213" s="21" t="s">
        <v>161</v>
      </c>
      <c r="L213" s="21"/>
      <c r="M213" s="21"/>
      <c r="N213" s="108"/>
    </row>
    <row r="214" s="60" customFormat="1" ht="30" customHeight="1" spans="1:14">
      <c r="A214" s="87"/>
      <c r="B214" s="19" t="s">
        <v>131</v>
      </c>
      <c r="C214" s="78" t="s">
        <v>162</v>
      </c>
      <c r="D214" s="19" t="s">
        <v>131</v>
      </c>
      <c r="E214" s="78" t="s">
        <v>162</v>
      </c>
      <c r="F214" s="19" t="s">
        <v>131</v>
      </c>
      <c r="G214" s="78" t="s">
        <v>162</v>
      </c>
      <c r="H214" s="19" t="s">
        <v>131</v>
      </c>
      <c r="I214" s="78" t="s">
        <v>162</v>
      </c>
      <c r="J214" s="19" t="s">
        <v>131</v>
      </c>
      <c r="K214" s="78" t="s">
        <v>162</v>
      </c>
      <c r="L214" s="19"/>
      <c r="M214" s="78"/>
      <c r="N214" s="109"/>
    </row>
    <row r="215" s="60" customFormat="1" ht="50.1" customHeight="1" spans="1:14">
      <c r="A215" s="88" t="s">
        <v>199</v>
      </c>
      <c r="B215" s="26" t="s">
        <v>143</v>
      </c>
      <c r="C215" s="26" t="s">
        <v>143</v>
      </c>
      <c r="D215" s="26">
        <v>25</v>
      </c>
      <c r="E215" s="26">
        <v>3</v>
      </c>
      <c r="F215" s="26">
        <v>303</v>
      </c>
      <c r="G215" s="26">
        <v>59</v>
      </c>
      <c r="H215" s="26">
        <v>200</v>
      </c>
      <c r="I215" s="26">
        <v>55</v>
      </c>
      <c r="J215" s="26">
        <v>391</v>
      </c>
      <c r="K215" s="26">
        <v>174</v>
      </c>
      <c r="L215" s="26"/>
      <c r="M215" s="26"/>
      <c r="N215" s="54" t="s">
        <v>200</v>
      </c>
    </row>
    <row r="216" s="60" customFormat="1" ht="50.1" customHeight="1" spans="1:14">
      <c r="A216" s="88" t="s">
        <v>163</v>
      </c>
      <c r="B216" s="26" t="s">
        <v>143</v>
      </c>
      <c r="C216" s="26" t="s">
        <v>143</v>
      </c>
      <c r="D216" s="26">
        <v>45</v>
      </c>
      <c r="E216" s="26">
        <v>36</v>
      </c>
      <c r="F216" s="26">
        <v>103</v>
      </c>
      <c r="G216" s="26">
        <v>103</v>
      </c>
      <c r="H216" s="26">
        <v>2835</v>
      </c>
      <c r="I216" s="26">
        <v>1811</v>
      </c>
      <c r="J216" s="26">
        <v>10570</v>
      </c>
      <c r="K216" s="26">
        <v>9594</v>
      </c>
      <c r="L216" s="26"/>
      <c r="M216" s="26"/>
      <c r="N216" s="54" t="s">
        <v>164</v>
      </c>
    </row>
    <row r="217" s="60" customFormat="1" ht="50.1" customHeight="1" spans="1:14">
      <c r="A217" s="88" t="s">
        <v>165</v>
      </c>
      <c r="B217" s="26">
        <v>64</v>
      </c>
      <c r="C217" s="26">
        <v>25</v>
      </c>
      <c r="D217" s="26">
        <v>1135</v>
      </c>
      <c r="E217" s="26">
        <v>472</v>
      </c>
      <c r="F217" s="26">
        <v>267</v>
      </c>
      <c r="G217" s="26">
        <v>158</v>
      </c>
      <c r="H217" s="26" t="s">
        <v>143</v>
      </c>
      <c r="I217" s="26" t="s">
        <v>143</v>
      </c>
      <c r="J217" s="26" t="s">
        <v>143</v>
      </c>
      <c r="K217" s="26" t="s">
        <v>143</v>
      </c>
      <c r="L217" s="26"/>
      <c r="M217" s="26"/>
      <c r="N217" s="54" t="s">
        <v>166</v>
      </c>
    </row>
    <row r="218" s="60" customFormat="1" ht="50.1" customHeight="1" spans="1:14">
      <c r="A218" s="88" t="s">
        <v>167</v>
      </c>
      <c r="B218" s="26" t="s">
        <v>143</v>
      </c>
      <c r="C218" s="26" t="s">
        <v>143</v>
      </c>
      <c r="D218" s="26" t="s">
        <v>143</v>
      </c>
      <c r="E218" s="26" t="s">
        <v>143</v>
      </c>
      <c r="F218" s="26">
        <v>158</v>
      </c>
      <c r="G218" s="26">
        <v>149</v>
      </c>
      <c r="H218" s="26">
        <v>404</v>
      </c>
      <c r="I218" s="26">
        <v>155</v>
      </c>
      <c r="J218" s="26">
        <v>269</v>
      </c>
      <c r="K218" s="26">
        <v>229</v>
      </c>
      <c r="L218" s="26"/>
      <c r="M218" s="26"/>
      <c r="N218" s="54" t="s">
        <v>168</v>
      </c>
    </row>
    <row r="219" s="60" customFormat="1" ht="50.1" customHeight="1" spans="1:14">
      <c r="A219" s="88" t="s">
        <v>169</v>
      </c>
      <c r="B219" s="26" t="s">
        <v>143</v>
      </c>
      <c r="C219" s="26" t="s">
        <v>143</v>
      </c>
      <c r="D219" s="26" t="s">
        <v>143</v>
      </c>
      <c r="E219" s="26" t="s">
        <v>143</v>
      </c>
      <c r="F219" s="26" t="s">
        <v>143</v>
      </c>
      <c r="G219" s="26" t="s">
        <v>143</v>
      </c>
      <c r="H219" s="26" t="s">
        <v>143</v>
      </c>
      <c r="I219" s="26" t="s">
        <v>143</v>
      </c>
      <c r="J219" s="26">
        <v>925</v>
      </c>
      <c r="K219" s="26">
        <v>718</v>
      </c>
      <c r="L219" s="26"/>
      <c r="M219" s="26"/>
      <c r="N219" s="54" t="s">
        <v>170</v>
      </c>
    </row>
    <row r="220" s="60" customFormat="1" ht="50.1" customHeight="1" spans="1:14">
      <c r="A220" s="88" t="s">
        <v>209</v>
      </c>
      <c r="B220" s="26" t="s">
        <v>143</v>
      </c>
      <c r="C220" s="26" t="s">
        <v>143</v>
      </c>
      <c r="D220" s="26" t="s">
        <v>143</v>
      </c>
      <c r="E220" s="26" t="s">
        <v>143</v>
      </c>
      <c r="F220" s="26">
        <v>1711</v>
      </c>
      <c r="G220" s="26">
        <v>38</v>
      </c>
      <c r="H220" s="26">
        <v>845</v>
      </c>
      <c r="I220" s="26">
        <v>62</v>
      </c>
      <c r="J220" s="26">
        <v>265</v>
      </c>
      <c r="K220" s="26">
        <v>254</v>
      </c>
      <c r="L220" s="26"/>
      <c r="M220" s="26"/>
      <c r="N220" s="54" t="s">
        <v>196</v>
      </c>
    </row>
    <row r="221" s="60" customFormat="1" ht="50.1" customHeight="1" spans="1:14">
      <c r="A221" s="88" t="s">
        <v>171</v>
      </c>
      <c r="B221" s="26" t="s">
        <v>143</v>
      </c>
      <c r="C221" s="26" t="s">
        <v>143</v>
      </c>
      <c r="D221" s="26">
        <v>4393</v>
      </c>
      <c r="E221" s="26">
        <v>235</v>
      </c>
      <c r="F221" s="26">
        <v>926</v>
      </c>
      <c r="G221" s="26">
        <v>75</v>
      </c>
      <c r="H221" s="26">
        <v>695</v>
      </c>
      <c r="I221" s="26">
        <v>238</v>
      </c>
      <c r="J221" s="26">
        <v>1615</v>
      </c>
      <c r="K221" s="26">
        <v>1353</v>
      </c>
      <c r="L221" s="26"/>
      <c r="M221" s="26"/>
      <c r="N221" s="54" t="s">
        <v>172</v>
      </c>
    </row>
    <row r="222" s="60" customFormat="1" ht="50.1" customHeight="1" spans="1:14">
      <c r="A222" s="88" t="s">
        <v>173</v>
      </c>
      <c r="B222" s="26" t="s">
        <v>143</v>
      </c>
      <c r="C222" s="26" t="s">
        <v>143</v>
      </c>
      <c r="D222" s="26">
        <v>12</v>
      </c>
      <c r="E222" s="26">
        <v>12</v>
      </c>
      <c r="F222" s="26">
        <v>34</v>
      </c>
      <c r="G222" s="26">
        <v>34</v>
      </c>
      <c r="H222" s="26" t="s">
        <v>143</v>
      </c>
      <c r="I222" s="26" t="s">
        <v>143</v>
      </c>
      <c r="J222" s="26" t="s">
        <v>143</v>
      </c>
      <c r="K222" s="26" t="s">
        <v>143</v>
      </c>
      <c r="L222" s="26"/>
      <c r="M222" s="26"/>
      <c r="N222" s="54" t="s">
        <v>174</v>
      </c>
    </row>
    <row r="223" s="60" customFormat="1" ht="50.1" customHeight="1" spans="1:14">
      <c r="A223" s="88" t="s">
        <v>175</v>
      </c>
      <c r="B223" s="26" t="s">
        <v>143</v>
      </c>
      <c r="C223" s="26" t="s">
        <v>143</v>
      </c>
      <c r="D223" s="26">
        <v>95</v>
      </c>
      <c r="E223" s="26">
        <v>36</v>
      </c>
      <c r="F223" s="26">
        <v>1194</v>
      </c>
      <c r="G223" s="26">
        <v>569</v>
      </c>
      <c r="H223" s="26">
        <v>1721</v>
      </c>
      <c r="I223" s="26">
        <v>814</v>
      </c>
      <c r="J223" s="26">
        <v>664</v>
      </c>
      <c r="K223" s="26">
        <v>593</v>
      </c>
      <c r="L223" s="26"/>
      <c r="M223" s="26"/>
      <c r="N223" s="54" t="s">
        <v>176</v>
      </c>
    </row>
    <row r="224" s="60" customFormat="1" ht="50.1" customHeight="1" spans="1:14">
      <c r="A224" s="88" t="s">
        <v>177</v>
      </c>
      <c r="B224" s="26" t="s">
        <v>143</v>
      </c>
      <c r="C224" s="26" t="s">
        <v>143</v>
      </c>
      <c r="D224" s="26">
        <v>111</v>
      </c>
      <c r="E224" s="26">
        <v>19</v>
      </c>
      <c r="F224" s="26">
        <v>6091</v>
      </c>
      <c r="G224" s="26">
        <v>216</v>
      </c>
      <c r="H224" s="26">
        <v>2056</v>
      </c>
      <c r="I224" s="26">
        <v>116</v>
      </c>
      <c r="J224" s="26">
        <v>3375</v>
      </c>
      <c r="K224" s="26">
        <v>2755</v>
      </c>
      <c r="L224" s="26"/>
      <c r="M224" s="26"/>
      <c r="N224" s="54" t="s">
        <v>178</v>
      </c>
    </row>
    <row r="225" s="60" customFormat="1" ht="50.1" customHeight="1" spans="1:14">
      <c r="A225" s="88" t="s">
        <v>179</v>
      </c>
      <c r="B225" s="26" t="s">
        <v>143</v>
      </c>
      <c r="C225" s="26" t="s">
        <v>143</v>
      </c>
      <c r="D225" s="26" t="s">
        <v>143</v>
      </c>
      <c r="E225" s="26" t="s">
        <v>143</v>
      </c>
      <c r="F225" s="26">
        <v>25</v>
      </c>
      <c r="G225" s="26">
        <v>25</v>
      </c>
      <c r="H225" s="26">
        <v>45</v>
      </c>
      <c r="I225" s="26">
        <v>22</v>
      </c>
      <c r="J225" s="26">
        <v>145</v>
      </c>
      <c r="K225" s="26">
        <v>131</v>
      </c>
      <c r="L225" s="26"/>
      <c r="M225" s="26"/>
      <c r="N225" s="54" t="s">
        <v>180</v>
      </c>
    </row>
    <row r="226" s="60" customFormat="1" ht="50.1" customHeight="1" spans="1:14">
      <c r="A226" s="88" t="s">
        <v>181</v>
      </c>
      <c r="B226" s="26" t="s">
        <v>143</v>
      </c>
      <c r="C226" s="26" t="s">
        <v>143</v>
      </c>
      <c r="D226" s="26">
        <v>17</v>
      </c>
      <c r="E226" s="26">
        <v>1</v>
      </c>
      <c r="F226" s="26">
        <v>35</v>
      </c>
      <c r="G226" s="26">
        <v>5</v>
      </c>
      <c r="H226" s="26">
        <v>73</v>
      </c>
      <c r="I226" s="26">
        <v>20</v>
      </c>
      <c r="J226" s="26">
        <v>21</v>
      </c>
      <c r="K226" s="26">
        <v>21</v>
      </c>
      <c r="L226" s="26"/>
      <c r="M226" s="26"/>
      <c r="N226" s="54" t="s">
        <v>182</v>
      </c>
    </row>
    <row r="227" s="60" customFormat="1" ht="50.1" customHeight="1" spans="1:14">
      <c r="A227" s="88" t="s">
        <v>183</v>
      </c>
      <c r="B227" s="26" t="s">
        <v>143</v>
      </c>
      <c r="C227" s="26" t="s">
        <v>143</v>
      </c>
      <c r="D227" s="26">
        <v>1448</v>
      </c>
      <c r="E227" s="26">
        <v>436</v>
      </c>
      <c r="F227" s="26">
        <v>608</v>
      </c>
      <c r="G227" s="26">
        <v>446</v>
      </c>
      <c r="H227" s="26">
        <v>125</v>
      </c>
      <c r="I227" s="26">
        <v>96</v>
      </c>
      <c r="J227" s="26">
        <v>361</v>
      </c>
      <c r="K227" s="26">
        <v>267</v>
      </c>
      <c r="L227" s="26"/>
      <c r="M227" s="26"/>
      <c r="N227" s="54" t="s">
        <v>184</v>
      </c>
    </row>
    <row r="228" s="60" customFormat="1" ht="50.1" customHeight="1" spans="1:14">
      <c r="A228" s="88" t="s">
        <v>185</v>
      </c>
      <c r="B228" s="26" t="s">
        <v>143</v>
      </c>
      <c r="C228" s="26" t="s">
        <v>143</v>
      </c>
      <c r="D228" s="26" t="s">
        <v>143</v>
      </c>
      <c r="E228" s="26" t="s">
        <v>143</v>
      </c>
      <c r="F228" s="26" t="s">
        <v>143</v>
      </c>
      <c r="G228" s="26" t="s">
        <v>143</v>
      </c>
      <c r="H228" s="26">
        <v>64</v>
      </c>
      <c r="I228" s="26">
        <v>32</v>
      </c>
      <c r="J228" s="26">
        <v>47</v>
      </c>
      <c r="K228" s="26">
        <v>47</v>
      </c>
      <c r="L228" s="26"/>
      <c r="M228" s="26"/>
      <c r="N228" s="54" t="s">
        <v>186</v>
      </c>
    </row>
    <row r="229" s="60" customFormat="1" ht="50.1" customHeight="1" spans="1:14">
      <c r="A229" s="88" t="s">
        <v>187</v>
      </c>
      <c r="B229" s="26" t="s">
        <v>143</v>
      </c>
      <c r="C229" s="26" t="s">
        <v>143</v>
      </c>
      <c r="D229" s="26" t="s">
        <v>143</v>
      </c>
      <c r="E229" s="26" t="s">
        <v>143</v>
      </c>
      <c r="F229" s="26">
        <v>19</v>
      </c>
      <c r="G229" s="26" t="s">
        <v>143</v>
      </c>
      <c r="H229" s="26">
        <v>407</v>
      </c>
      <c r="I229" s="26">
        <v>139</v>
      </c>
      <c r="J229" s="26">
        <v>3199</v>
      </c>
      <c r="K229" s="26">
        <v>2638</v>
      </c>
      <c r="L229" s="26"/>
      <c r="M229" s="26"/>
      <c r="N229" s="54" t="s">
        <v>188</v>
      </c>
    </row>
    <row r="230" s="60" customFormat="1" ht="50.1" customHeight="1" spans="1:14">
      <c r="A230" s="88" t="s">
        <v>189</v>
      </c>
      <c r="B230" s="26" t="s">
        <v>143</v>
      </c>
      <c r="C230" s="26" t="s">
        <v>143</v>
      </c>
      <c r="D230" s="26" t="s">
        <v>143</v>
      </c>
      <c r="E230" s="26" t="s">
        <v>143</v>
      </c>
      <c r="F230" s="26">
        <v>307</v>
      </c>
      <c r="G230" s="26">
        <v>21</v>
      </c>
      <c r="H230" s="26">
        <v>202</v>
      </c>
      <c r="I230" s="26">
        <v>8</v>
      </c>
      <c r="J230" s="26">
        <v>218</v>
      </c>
      <c r="K230" s="26">
        <v>146</v>
      </c>
      <c r="L230" s="26"/>
      <c r="M230" s="26"/>
      <c r="N230" s="54" t="s">
        <v>190</v>
      </c>
    </row>
    <row r="231" s="60" customFormat="1" ht="50.1" customHeight="1" spans="1:14">
      <c r="A231" s="88" t="s">
        <v>205</v>
      </c>
      <c r="B231" s="26" t="s">
        <v>143</v>
      </c>
      <c r="C231" s="26" t="s">
        <v>143</v>
      </c>
      <c r="D231" s="26" t="s">
        <v>143</v>
      </c>
      <c r="E231" s="26" t="s">
        <v>143</v>
      </c>
      <c r="F231" s="26" t="s">
        <v>143</v>
      </c>
      <c r="G231" s="26" t="s">
        <v>143</v>
      </c>
      <c r="H231" s="26" t="s">
        <v>143</v>
      </c>
      <c r="I231" s="26" t="s">
        <v>143</v>
      </c>
      <c r="J231" s="26" t="s">
        <v>143</v>
      </c>
      <c r="K231" s="26" t="s">
        <v>143</v>
      </c>
      <c r="L231" s="26"/>
      <c r="M231" s="26"/>
      <c r="N231" s="54" t="s">
        <v>206</v>
      </c>
    </row>
    <row r="232" s="60" customFormat="1" ht="50.1" customHeight="1" spans="1:14">
      <c r="A232" s="88" t="s">
        <v>191</v>
      </c>
      <c r="B232" s="26" t="s">
        <v>143</v>
      </c>
      <c r="C232" s="26" t="s">
        <v>143</v>
      </c>
      <c r="D232" s="26" t="s">
        <v>143</v>
      </c>
      <c r="E232" s="26" t="s">
        <v>143</v>
      </c>
      <c r="F232" s="26">
        <v>7</v>
      </c>
      <c r="G232" s="26">
        <v>2</v>
      </c>
      <c r="H232" s="26" t="s">
        <v>143</v>
      </c>
      <c r="I232" s="26" t="s">
        <v>143</v>
      </c>
      <c r="J232" s="26">
        <v>42</v>
      </c>
      <c r="K232" s="26">
        <v>8</v>
      </c>
      <c r="L232" s="26"/>
      <c r="M232" s="26"/>
      <c r="N232" s="54" t="s">
        <v>192</v>
      </c>
    </row>
    <row r="233" s="60" customFormat="1" ht="50.1" customHeight="1" spans="1:14">
      <c r="A233" s="88" t="s">
        <v>210</v>
      </c>
      <c r="B233" s="114" t="s">
        <v>143</v>
      </c>
      <c r="C233" s="114" t="s">
        <v>143</v>
      </c>
      <c r="D233" s="114" t="s">
        <v>143</v>
      </c>
      <c r="E233" s="114" t="s">
        <v>143</v>
      </c>
      <c r="F233" s="114">
        <v>35</v>
      </c>
      <c r="G233" s="114">
        <v>7</v>
      </c>
      <c r="H233" s="114">
        <v>31</v>
      </c>
      <c r="I233" s="114">
        <v>7</v>
      </c>
      <c r="J233" s="114">
        <v>30</v>
      </c>
      <c r="K233" s="114">
        <v>30</v>
      </c>
      <c r="L233" s="114"/>
      <c r="M233" s="114"/>
      <c r="N233" s="54" t="s">
        <v>211</v>
      </c>
    </row>
    <row r="234" s="60" customFormat="1" ht="50.1" customHeight="1" spans="1:14">
      <c r="A234" s="88" t="s">
        <v>193</v>
      </c>
      <c r="B234" s="26" t="s">
        <v>143</v>
      </c>
      <c r="C234" s="26" t="s">
        <v>143</v>
      </c>
      <c r="D234" s="26" t="s">
        <v>143</v>
      </c>
      <c r="E234" s="26" t="s">
        <v>143</v>
      </c>
      <c r="F234" s="26" t="s">
        <v>143</v>
      </c>
      <c r="G234" s="26" t="s">
        <v>143</v>
      </c>
      <c r="H234" s="26" t="s">
        <v>143</v>
      </c>
      <c r="I234" s="26" t="s">
        <v>143</v>
      </c>
      <c r="J234" s="26" t="s">
        <v>143</v>
      </c>
      <c r="K234" s="26" t="s">
        <v>143</v>
      </c>
      <c r="L234" s="26"/>
      <c r="M234" s="26"/>
      <c r="N234" s="54" t="s">
        <v>194</v>
      </c>
    </row>
    <row r="235" s="60" customFormat="1" ht="29.25" customHeight="1" spans="1:14">
      <c r="A235" s="89" t="s">
        <v>197</v>
      </c>
      <c r="B235" s="72">
        <f t="shared" ref="B235:K235" si="9">SUM(B215:B234)</f>
        <v>64</v>
      </c>
      <c r="C235" s="72">
        <f t="shared" si="9"/>
        <v>25</v>
      </c>
      <c r="D235" s="72">
        <f t="shared" si="9"/>
        <v>7281</v>
      </c>
      <c r="E235" s="72">
        <f t="shared" si="9"/>
        <v>1250</v>
      </c>
      <c r="F235" s="72">
        <f t="shared" si="9"/>
        <v>11823</v>
      </c>
      <c r="G235" s="72">
        <f t="shared" si="9"/>
        <v>1907</v>
      </c>
      <c r="H235" s="72">
        <f t="shared" si="9"/>
        <v>9703</v>
      </c>
      <c r="I235" s="72">
        <f t="shared" si="9"/>
        <v>3575</v>
      </c>
      <c r="J235" s="72">
        <f t="shared" si="9"/>
        <v>22137</v>
      </c>
      <c r="K235" s="72">
        <f t="shared" si="9"/>
        <v>18958</v>
      </c>
      <c r="L235" s="72"/>
      <c r="M235" s="72"/>
      <c r="N235" s="110" t="s">
        <v>129</v>
      </c>
    </row>
    <row r="236" s="60" customFormat="1" ht="30" customHeight="1" spans="1:14">
      <c r="A236" s="74" t="s">
        <v>135</v>
      </c>
      <c r="B236" s="74"/>
      <c r="C236" s="74"/>
      <c r="D236" s="74"/>
      <c r="E236" s="74"/>
      <c r="F236" s="75"/>
      <c r="G236" s="75"/>
      <c r="H236" s="75"/>
      <c r="I236" s="75"/>
      <c r="J236" s="75"/>
      <c r="K236" s="101" t="s">
        <v>136</v>
      </c>
      <c r="L236" s="101"/>
      <c r="M236" s="101"/>
      <c r="N236" s="101"/>
    </row>
    <row r="237" s="60" customFormat="1" ht="30" customHeight="1" spans="1:17">
      <c r="A237" s="117"/>
      <c r="B237" s="66" t="s">
        <v>44</v>
      </c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122"/>
      <c r="O237" s="123"/>
      <c r="P237" s="123"/>
      <c r="Q237" s="123"/>
    </row>
    <row r="238" s="60" customFormat="1" ht="34.5" customHeight="1" spans="1:14">
      <c r="A238" s="115" t="s">
        <v>216</v>
      </c>
      <c r="B238" s="85" t="s">
        <v>47</v>
      </c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115" t="s">
        <v>217</v>
      </c>
    </row>
    <row r="239" s="60" customFormat="1" ht="30" customHeight="1" spans="1:14">
      <c r="A239" s="86" t="s">
        <v>218</v>
      </c>
      <c r="B239" s="18" t="s">
        <v>123</v>
      </c>
      <c r="C239" s="18"/>
      <c r="D239" s="18" t="s">
        <v>122</v>
      </c>
      <c r="E239" s="18"/>
      <c r="F239" s="18" t="s">
        <v>121</v>
      </c>
      <c r="G239" s="18"/>
      <c r="H239" s="18" t="s">
        <v>120</v>
      </c>
      <c r="I239" s="18"/>
      <c r="J239" s="18" t="s">
        <v>119</v>
      </c>
      <c r="K239" s="18"/>
      <c r="L239" s="18"/>
      <c r="M239" s="18"/>
      <c r="N239" s="108" t="s">
        <v>219</v>
      </c>
    </row>
    <row r="240" s="60" customFormat="1" ht="30" customHeight="1" spans="1:14">
      <c r="A240" s="86"/>
      <c r="B240" s="78" t="s">
        <v>128</v>
      </c>
      <c r="C240" s="78"/>
      <c r="D240" s="19" t="s">
        <v>127</v>
      </c>
      <c r="E240" s="19"/>
      <c r="F240" s="19" t="s">
        <v>126</v>
      </c>
      <c r="G240" s="19"/>
      <c r="H240" s="19" t="s">
        <v>125</v>
      </c>
      <c r="I240" s="19"/>
      <c r="J240" s="19" t="s">
        <v>124</v>
      </c>
      <c r="K240" s="19"/>
      <c r="L240" s="78"/>
      <c r="M240" s="78"/>
      <c r="N240" s="108"/>
    </row>
    <row r="241" s="60" customFormat="1" ht="30" customHeight="1" spans="1:14">
      <c r="A241" s="86"/>
      <c r="B241" s="21" t="s">
        <v>129</v>
      </c>
      <c r="C241" s="21" t="s">
        <v>161</v>
      </c>
      <c r="D241" s="21" t="s">
        <v>129</v>
      </c>
      <c r="E241" s="21" t="s">
        <v>161</v>
      </c>
      <c r="F241" s="21" t="s">
        <v>129</v>
      </c>
      <c r="G241" s="21" t="s">
        <v>161</v>
      </c>
      <c r="H241" s="21" t="s">
        <v>129</v>
      </c>
      <c r="I241" s="21" t="s">
        <v>161</v>
      </c>
      <c r="J241" s="21" t="s">
        <v>129</v>
      </c>
      <c r="K241" s="21" t="s">
        <v>161</v>
      </c>
      <c r="L241" s="21"/>
      <c r="M241" s="21"/>
      <c r="N241" s="108"/>
    </row>
    <row r="242" s="60" customFormat="1" ht="30" customHeight="1" spans="1:14">
      <c r="A242" s="87"/>
      <c r="B242" s="19" t="s">
        <v>131</v>
      </c>
      <c r="C242" s="78" t="s">
        <v>162</v>
      </c>
      <c r="D242" s="19" t="s">
        <v>131</v>
      </c>
      <c r="E242" s="78" t="s">
        <v>162</v>
      </c>
      <c r="F242" s="19" t="s">
        <v>131</v>
      </c>
      <c r="G242" s="78" t="s">
        <v>162</v>
      </c>
      <c r="H242" s="19" t="s">
        <v>131</v>
      </c>
      <c r="I242" s="78" t="s">
        <v>162</v>
      </c>
      <c r="J242" s="19" t="s">
        <v>131</v>
      </c>
      <c r="K242" s="78" t="s">
        <v>162</v>
      </c>
      <c r="L242" s="19"/>
      <c r="M242" s="19"/>
      <c r="N242" s="109"/>
    </row>
    <row r="243" s="60" customFormat="1" ht="22.5" customHeight="1" spans="1:14">
      <c r="A243" s="118" t="s">
        <v>142</v>
      </c>
      <c r="B243" s="119" t="s">
        <v>143</v>
      </c>
      <c r="C243" s="119" t="s">
        <v>143</v>
      </c>
      <c r="D243" s="119">
        <f>D244+D245+D246+D247+D248+D249</f>
        <v>412</v>
      </c>
      <c r="E243" s="119">
        <v>18</v>
      </c>
      <c r="F243" s="119">
        <v>1475</v>
      </c>
      <c r="G243" s="119">
        <v>352</v>
      </c>
      <c r="H243" s="119">
        <v>1621</v>
      </c>
      <c r="I243" s="119">
        <v>709</v>
      </c>
      <c r="J243" s="119">
        <v>6564</v>
      </c>
      <c r="K243" s="119">
        <v>5945</v>
      </c>
      <c r="L243" s="124"/>
      <c r="M243" s="124"/>
      <c r="N243" s="125" t="s">
        <v>144</v>
      </c>
    </row>
    <row r="244" s="60" customFormat="1" ht="50.1" customHeight="1" spans="1:14">
      <c r="A244" s="88" t="s">
        <v>165</v>
      </c>
      <c r="B244" s="26" t="s">
        <v>143</v>
      </c>
      <c r="C244" s="26" t="s">
        <v>143</v>
      </c>
      <c r="D244" s="26">
        <v>46</v>
      </c>
      <c r="E244" s="26" t="s">
        <v>143</v>
      </c>
      <c r="F244" s="26">
        <v>16</v>
      </c>
      <c r="G244" s="26" t="s">
        <v>143</v>
      </c>
      <c r="H244" s="26" t="s">
        <v>143</v>
      </c>
      <c r="I244" s="26" t="s">
        <v>143</v>
      </c>
      <c r="J244" s="26" t="s">
        <v>143</v>
      </c>
      <c r="K244" s="26" t="s">
        <v>143</v>
      </c>
      <c r="L244" s="126"/>
      <c r="M244" s="126"/>
      <c r="N244" s="54" t="s">
        <v>166</v>
      </c>
    </row>
    <row r="245" s="60" customFormat="1" ht="50.1" customHeight="1" spans="1:14">
      <c r="A245" s="88" t="s">
        <v>220</v>
      </c>
      <c r="B245" s="26" t="s">
        <v>143</v>
      </c>
      <c r="C245" s="26" t="s">
        <v>143</v>
      </c>
      <c r="D245" s="26">
        <v>0</v>
      </c>
      <c r="E245" s="26" t="s">
        <v>143</v>
      </c>
      <c r="F245" s="26" t="s">
        <v>143</v>
      </c>
      <c r="G245" s="26" t="s">
        <v>143</v>
      </c>
      <c r="H245" s="26" t="s">
        <v>143</v>
      </c>
      <c r="I245" s="26" t="s">
        <v>143</v>
      </c>
      <c r="J245" s="26" t="s">
        <v>143</v>
      </c>
      <c r="K245" s="26" t="s">
        <v>143</v>
      </c>
      <c r="L245" s="126"/>
      <c r="M245" s="126"/>
      <c r="N245" s="54" t="s">
        <v>221</v>
      </c>
    </row>
    <row r="246" s="60" customFormat="1" ht="50.1" customHeight="1" spans="1:14">
      <c r="A246" s="88" t="s">
        <v>222</v>
      </c>
      <c r="B246" s="26" t="s">
        <v>143</v>
      </c>
      <c r="C246" s="26" t="s">
        <v>143</v>
      </c>
      <c r="D246" s="26">
        <v>0</v>
      </c>
      <c r="E246" s="26" t="s">
        <v>143</v>
      </c>
      <c r="F246" s="26">
        <v>39</v>
      </c>
      <c r="G246" s="26">
        <v>23</v>
      </c>
      <c r="H246" s="26" t="s">
        <v>143</v>
      </c>
      <c r="I246" s="26" t="s">
        <v>143</v>
      </c>
      <c r="J246" s="26" t="s">
        <v>143</v>
      </c>
      <c r="K246" s="26" t="s">
        <v>143</v>
      </c>
      <c r="L246" s="126"/>
      <c r="M246" s="126"/>
      <c r="N246" s="54" t="s">
        <v>223</v>
      </c>
    </row>
    <row r="247" s="60" customFormat="1" ht="50.1" customHeight="1" spans="1:14">
      <c r="A247" s="88" t="s">
        <v>224</v>
      </c>
      <c r="B247" s="26" t="s">
        <v>143</v>
      </c>
      <c r="C247" s="26" t="s">
        <v>143</v>
      </c>
      <c r="D247" s="26">
        <v>366</v>
      </c>
      <c r="E247" s="26">
        <v>18</v>
      </c>
      <c r="F247" s="26">
        <v>1188</v>
      </c>
      <c r="G247" s="26">
        <v>148</v>
      </c>
      <c r="H247" s="26">
        <v>1595</v>
      </c>
      <c r="I247" s="26">
        <v>701</v>
      </c>
      <c r="J247" s="26">
        <v>6564</v>
      </c>
      <c r="K247" s="26">
        <v>5945</v>
      </c>
      <c r="L247" s="126"/>
      <c r="M247" s="126"/>
      <c r="N247" s="54" t="s">
        <v>225</v>
      </c>
    </row>
    <row r="248" s="60" customFormat="1" ht="50.1" customHeight="1" spans="1:14">
      <c r="A248" s="88" t="s">
        <v>226</v>
      </c>
      <c r="B248" s="26" t="s">
        <v>143</v>
      </c>
      <c r="C248" s="26" t="s">
        <v>143</v>
      </c>
      <c r="D248" s="26">
        <v>0</v>
      </c>
      <c r="E248" s="26" t="s">
        <v>143</v>
      </c>
      <c r="F248" s="26">
        <v>202</v>
      </c>
      <c r="G248" s="26">
        <v>202</v>
      </c>
      <c r="H248" s="26" t="s">
        <v>143</v>
      </c>
      <c r="I248" s="26" t="s">
        <v>143</v>
      </c>
      <c r="J248" s="26" t="s">
        <v>143</v>
      </c>
      <c r="K248" s="26" t="s">
        <v>143</v>
      </c>
      <c r="L248" s="126"/>
      <c r="M248" s="126"/>
      <c r="N248" s="54" t="s">
        <v>227</v>
      </c>
    </row>
    <row r="249" s="60" customFormat="1" ht="50.1" customHeight="1" spans="1:14">
      <c r="A249" s="88" t="s">
        <v>228</v>
      </c>
      <c r="B249" s="26" t="s">
        <v>143</v>
      </c>
      <c r="C249" s="26" t="s">
        <v>143</v>
      </c>
      <c r="D249" s="26">
        <v>0</v>
      </c>
      <c r="E249" s="26" t="s">
        <v>143</v>
      </c>
      <c r="F249" s="26">
        <v>30</v>
      </c>
      <c r="G249" s="26">
        <v>19</v>
      </c>
      <c r="H249" s="26">
        <v>26</v>
      </c>
      <c r="I249" s="26">
        <v>8</v>
      </c>
      <c r="J249" s="26" t="s">
        <v>143</v>
      </c>
      <c r="K249" s="26" t="s">
        <v>143</v>
      </c>
      <c r="L249" s="126"/>
      <c r="M249" s="126"/>
      <c r="N249" s="54" t="s">
        <v>229</v>
      </c>
    </row>
    <row r="250" s="60" customFormat="1" ht="18.75" spans="1:14">
      <c r="A250" s="120" t="s">
        <v>145</v>
      </c>
      <c r="B250" s="119" t="s">
        <v>143</v>
      </c>
      <c r="C250" s="119" t="s">
        <v>143</v>
      </c>
      <c r="D250" s="119">
        <f>D252+D255</f>
        <v>956</v>
      </c>
      <c r="E250" s="119">
        <f>E252+E255</f>
        <v>124</v>
      </c>
      <c r="F250" s="119">
        <f>F252+F255+F254</f>
        <v>1608</v>
      </c>
      <c r="G250" s="119">
        <v>252</v>
      </c>
      <c r="H250" s="119">
        <v>2075</v>
      </c>
      <c r="I250" s="119">
        <f>I251+I255+I256</f>
        <v>796</v>
      </c>
      <c r="J250" s="119">
        <f>J251+J255</f>
        <v>6049</v>
      </c>
      <c r="K250" s="119">
        <v>5211</v>
      </c>
      <c r="L250" s="126"/>
      <c r="M250" s="126"/>
      <c r="N250" s="127" t="s">
        <v>230</v>
      </c>
    </row>
    <row r="251" s="60" customFormat="1" ht="50.1" customHeight="1" spans="1:14">
      <c r="A251" s="88" t="s">
        <v>199</v>
      </c>
      <c r="B251" s="26" t="s">
        <v>143</v>
      </c>
      <c r="C251" s="26" t="s">
        <v>143</v>
      </c>
      <c r="D251" s="26" t="s">
        <v>143</v>
      </c>
      <c r="E251" s="26" t="s">
        <v>143</v>
      </c>
      <c r="F251" s="26" t="s">
        <v>143</v>
      </c>
      <c r="G251" s="26" t="s">
        <v>143</v>
      </c>
      <c r="H251" s="26">
        <v>50</v>
      </c>
      <c r="I251" s="26">
        <v>18</v>
      </c>
      <c r="J251" s="26">
        <v>246</v>
      </c>
      <c r="K251" s="26">
        <v>135</v>
      </c>
      <c r="L251" s="126"/>
      <c r="M251" s="126"/>
      <c r="N251" s="54" t="s">
        <v>200</v>
      </c>
    </row>
    <row r="252" s="60" customFormat="1" ht="50.1" customHeight="1" spans="1:14">
      <c r="A252" s="88" t="s">
        <v>165</v>
      </c>
      <c r="B252" s="26" t="s">
        <v>143</v>
      </c>
      <c r="C252" s="26" t="s">
        <v>143</v>
      </c>
      <c r="D252" s="26">
        <v>63</v>
      </c>
      <c r="E252" s="26">
        <v>9</v>
      </c>
      <c r="F252" s="26">
        <v>5</v>
      </c>
      <c r="G252" s="26" t="s">
        <v>143</v>
      </c>
      <c r="H252" s="26" t="s">
        <v>143</v>
      </c>
      <c r="I252" s="26" t="s">
        <v>143</v>
      </c>
      <c r="J252" s="26" t="s">
        <v>143</v>
      </c>
      <c r="K252" s="26" t="s">
        <v>143</v>
      </c>
      <c r="L252" s="126"/>
      <c r="M252" s="126"/>
      <c r="N252" s="54" t="s">
        <v>166</v>
      </c>
    </row>
    <row r="253" s="60" customFormat="1" ht="50.1" customHeight="1" spans="1:14">
      <c r="A253" s="88" t="s">
        <v>220</v>
      </c>
      <c r="B253" s="26" t="s">
        <v>143</v>
      </c>
      <c r="C253" s="26" t="s">
        <v>143</v>
      </c>
      <c r="D253" s="26" t="s">
        <v>143</v>
      </c>
      <c r="E253" s="26" t="s">
        <v>143</v>
      </c>
      <c r="F253" s="26" t="s">
        <v>143</v>
      </c>
      <c r="G253" s="26" t="s">
        <v>143</v>
      </c>
      <c r="H253" s="26" t="s">
        <v>143</v>
      </c>
      <c r="I253" s="26" t="s">
        <v>143</v>
      </c>
      <c r="J253" s="26" t="s">
        <v>143</v>
      </c>
      <c r="K253" s="26" t="s">
        <v>143</v>
      </c>
      <c r="L253" s="126"/>
      <c r="M253" s="126"/>
      <c r="N253" s="54" t="s">
        <v>221</v>
      </c>
    </row>
    <row r="254" s="60" customFormat="1" ht="50.1" customHeight="1" spans="1:14">
      <c r="A254" s="88" t="s">
        <v>222</v>
      </c>
      <c r="B254" s="26" t="s">
        <v>143</v>
      </c>
      <c r="C254" s="26" t="s">
        <v>143</v>
      </c>
      <c r="D254" s="26" t="s">
        <v>143</v>
      </c>
      <c r="E254" s="26" t="s">
        <v>143</v>
      </c>
      <c r="F254" s="26">
        <v>13</v>
      </c>
      <c r="G254" s="26">
        <v>13</v>
      </c>
      <c r="H254" s="26" t="s">
        <v>143</v>
      </c>
      <c r="I254" s="26" t="s">
        <v>143</v>
      </c>
      <c r="J254" s="26" t="s">
        <v>143</v>
      </c>
      <c r="K254" s="26" t="s">
        <v>143</v>
      </c>
      <c r="L254" s="126"/>
      <c r="M254" s="126"/>
      <c r="N254" s="54" t="s">
        <v>223</v>
      </c>
    </row>
    <row r="255" s="60" customFormat="1" ht="50.1" customHeight="1" spans="1:14">
      <c r="A255" s="88" t="s">
        <v>224</v>
      </c>
      <c r="B255" s="26" t="s">
        <v>143</v>
      </c>
      <c r="C255" s="26" t="s">
        <v>143</v>
      </c>
      <c r="D255" s="26">
        <v>893</v>
      </c>
      <c r="E255" s="26">
        <v>115</v>
      </c>
      <c r="F255" s="26">
        <v>1590</v>
      </c>
      <c r="G255" s="26">
        <v>239</v>
      </c>
      <c r="H255" s="26">
        <v>1776</v>
      </c>
      <c r="I255" s="26">
        <v>687</v>
      </c>
      <c r="J255" s="26">
        <v>5803</v>
      </c>
      <c r="K255" s="26">
        <v>5076</v>
      </c>
      <c r="L255" s="126"/>
      <c r="M255" s="126"/>
      <c r="N255" s="54" t="s">
        <v>225</v>
      </c>
    </row>
    <row r="256" s="60" customFormat="1" ht="50.1" customHeight="1" spans="1:14">
      <c r="A256" s="88" t="s">
        <v>226</v>
      </c>
      <c r="B256" s="26" t="s">
        <v>143</v>
      </c>
      <c r="C256" s="26" t="s">
        <v>143</v>
      </c>
      <c r="D256" s="26" t="s">
        <v>143</v>
      </c>
      <c r="E256" s="26" t="s">
        <v>143</v>
      </c>
      <c r="F256" s="26" t="s">
        <v>143</v>
      </c>
      <c r="G256" s="26" t="s">
        <v>143</v>
      </c>
      <c r="H256" s="26">
        <v>249</v>
      </c>
      <c r="I256" s="26">
        <v>91</v>
      </c>
      <c r="J256" s="26" t="s">
        <v>143</v>
      </c>
      <c r="K256" s="26" t="s">
        <v>143</v>
      </c>
      <c r="L256" s="126"/>
      <c r="M256" s="126"/>
      <c r="N256" s="54" t="s">
        <v>227</v>
      </c>
    </row>
    <row r="257" s="60" customFormat="1" ht="18.75" spans="1:14">
      <c r="A257" s="120" t="s">
        <v>147</v>
      </c>
      <c r="B257" s="119" t="s">
        <v>143</v>
      </c>
      <c r="C257" s="119" t="s">
        <v>143</v>
      </c>
      <c r="D257" s="119">
        <f t="shared" ref="D257:K257" si="10">SUM(D258:D261)</f>
        <v>611</v>
      </c>
      <c r="E257" s="119">
        <f t="shared" si="10"/>
        <v>143</v>
      </c>
      <c r="F257" s="119">
        <f t="shared" si="10"/>
        <v>1082</v>
      </c>
      <c r="G257" s="119">
        <f t="shared" si="10"/>
        <v>248</v>
      </c>
      <c r="H257" s="119">
        <f t="shared" si="10"/>
        <v>1217</v>
      </c>
      <c r="I257" s="119">
        <f t="shared" si="10"/>
        <v>493</v>
      </c>
      <c r="J257" s="119">
        <f t="shared" si="10"/>
        <v>3053</v>
      </c>
      <c r="K257" s="119">
        <f t="shared" si="10"/>
        <v>2744</v>
      </c>
      <c r="L257" s="126"/>
      <c r="M257" s="126"/>
      <c r="N257" s="127" t="s">
        <v>231</v>
      </c>
    </row>
    <row r="258" s="60" customFormat="1" ht="50.1" customHeight="1" spans="1:14">
      <c r="A258" s="88" t="s">
        <v>199</v>
      </c>
      <c r="B258" s="26" t="s">
        <v>143</v>
      </c>
      <c r="C258" s="26" t="s">
        <v>143</v>
      </c>
      <c r="D258" s="26" t="s">
        <v>143</v>
      </c>
      <c r="E258" s="26" t="s">
        <v>143</v>
      </c>
      <c r="F258" s="26" t="s">
        <v>143</v>
      </c>
      <c r="G258" s="26" t="s">
        <v>143</v>
      </c>
      <c r="H258" s="26">
        <v>16</v>
      </c>
      <c r="I258" s="26">
        <v>3</v>
      </c>
      <c r="J258" s="26">
        <v>63</v>
      </c>
      <c r="K258" s="26">
        <v>36</v>
      </c>
      <c r="L258" s="126"/>
      <c r="M258" s="126"/>
      <c r="N258" s="54" t="s">
        <v>200</v>
      </c>
    </row>
    <row r="259" s="60" customFormat="1" ht="50.1" customHeight="1" spans="1:14">
      <c r="A259" s="88" t="s">
        <v>222</v>
      </c>
      <c r="B259" s="26" t="s">
        <v>143</v>
      </c>
      <c r="C259" s="26" t="s">
        <v>143</v>
      </c>
      <c r="D259" s="26">
        <v>27</v>
      </c>
      <c r="E259" s="26">
        <v>27</v>
      </c>
      <c r="F259" s="26">
        <v>54</v>
      </c>
      <c r="G259" s="26">
        <v>52</v>
      </c>
      <c r="H259" s="26" t="s">
        <v>143</v>
      </c>
      <c r="I259" s="26" t="s">
        <v>143</v>
      </c>
      <c r="J259" s="26" t="s">
        <v>143</v>
      </c>
      <c r="K259" s="26" t="s">
        <v>143</v>
      </c>
      <c r="L259" s="126"/>
      <c r="M259" s="126"/>
      <c r="N259" s="54" t="s">
        <v>223</v>
      </c>
    </row>
    <row r="260" s="60" customFormat="1" ht="50.1" customHeight="1" spans="1:14">
      <c r="A260" s="88" t="s">
        <v>220</v>
      </c>
      <c r="B260" s="26" t="s">
        <v>143</v>
      </c>
      <c r="C260" s="26" t="s">
        <v>143</v>
      </c>
      <c r="D260" s="26" t="s">
        <v>143</v>
      </c>
      <c r="E260" s="26" t="s">
        <v>143</v>
      </c>
      <c r="F260" s="26" t="s">
        <v>143</v>
      </c>
      <c r="G260" s="26" t="s">
        <v>143</v>
      </c>
      <c r="H260" s="26" t="s">
        <v>143</v>
      </c>
      <c r="I260" s="26" t="s">
        <v>143</v>
      </c>
      <c r="J260" s="26" t="s">
        <v>143</v>
      </c>
      <c r="K260" s="26" t="s">
        <v>143</v>
      </c>
      <c r="L260" s="126"/>
      <c r="M260" s="126"/>
      <c r="N260" s="54" t="s">
        <v>221</v>
      </c>
    </row>
    <row r="261" s="60" customFormat="1" ht="50.1" customHeight="1" spans="1:14">
      <c r="A261" s="88" t="s">
        <v>224</v>
      </c>
      <c r="B261" s="26" t="s">
        <v>143</v>
      </c>
      <c r="C261" s="26" t="s">
        <v>143</v>
      </c>
      <c r="D261" s="26">
        <v>584</v>
      </c>
      <c r="E261" s="26">
        <v>116</v>
      </c>
      <c r="F261" s="26">
        <v>1028</v>
      </c>
      <c r="G261" s="26">
        <v>196</v>
      </c>
      <c r="H261" s="26">
        <v>1201</v>
      </c>
      <c r="I261" s="26">
        <v>490</v>
      </c>
      <c r="J261" s="26">
        <v>2990</v>
      </c>
      <c r="K261" s="26">
        <v>2708</v>
      </c>
      <c r="L261" s="126"/>
      <c r="M261" s="126"/>
      <c r="N261" s="54" t="s">
        <v>225</v>
      </c>
    </row>
    <row r="262" s="60" customFormat="1" ht="18.75" spans="1:14">
      <c r="A262" s="120" t="s">
        <v>149</v>
      </c>
      <c r="B262" s="119" t="s">
        <v>143</v>
      </c>
      <c r="C262" s="119" t="s">
        <v>143</v>
      </c>
      <c r="D262" s="119">
        <f t="shared" ref="D262:K262" si="11">SUM(D263:D268)</f>
        <v>591</v>
      </c>
      <c r="E262" s="119">
        <f t="shared" si="11"/>
        <v>95</v>
      </c>
      <c r="F262" s="119">
        <f t="shared" si="11"/>
        <v>1191</v>
      </c>
      <c r="G262" s="119">
        <f t="shared" si="11"/>
        <v>238</v>
      </c>
      <c r="H262" s="119">
        <f t="shared" si="11"/>
        <v>717</v>
      </c>
      <c r="I262" s="119">
        <f t="shared" si="11"/>
        <v>463</v>
      </c>
      <c r="J262" s="119">
        <f t="shared" si="11"/>
        <v>1444</v>
      </c>
      <c r="K262" s="119">
        <f t="shared" si="11"/>
        <v>1440</v>
      </c>
      <c r="L262" s="126"/>
      <c r="M262" s="126"/>
      <c r="N262" s="127" t="s">
        <v>150</v>
      </c>
    </row>
    <row r="263" s="60" customFormat="1" ht="50.1" customHeight="1" spans="1:14">
      <c r="A263" s="88" t="s">
        <v>199</v>
      </c>
      <c r="B263" s="26" t="s">
        <v>143</v>
      </c>
      <c r="C263" s="26" t="s">
        <v>143</v>
      </c>
      <c r="D263" s="26" t="s">
        <v>143</v>
      </c>
      <c r="E263" s="26" t="s">
        <v>143</v>
      </c>
      <c r="F263" s="26">
        <v>50</v>
      </c>
      <c r="G263" s="26">
        <v>17</v>
      </c>
      <c r="H263" s="26">
        <v>58</v>
      </c>
      <c r="I263" s="26">
        <v>22</v>
      </c>
      <c r="J263" s="26" t="s">
        <v>143</v>
      </c>
      <c r="K263" s="26" t="s">
        <v>143</v>
      </c>
      <c r="L263" s="126"/>
      <c r="M263" s="126"/>
      <c r="N263" s="54" t="s">
        <v>200</v>
      </c>
    </row>
    <row r="264" s="60" customFormat="1" ht="50.1" customHeight="1" spans="1:14">
      <c r="A264" s="88" t="s">
        <v>165</v>
      </c>
      <c r="B264" s="26" t="s">
        <v>143</v>
      </c>
      <c r="C264" s="26" t="s">
        <v>143</v>
      </c>
      <c r="D264" s="26" t="s">
        <v>143</v>
      </c>
      <c r="E264" s="26" t="s">
        <v>143</v>
      </c>
      <c r="F264" s="26">
        <v>137</v>
      </c>
      <c r="G264" s="26">
        <v>88</v>
      </c>
      <c r="H264" s="26" t="s">
        <v>143</v>
      </c>
      <c r="I264" s="26" t="s">
        <v>143</v>
      </c>
      <c r="J264" s="26" t="s">
        <v>143</v>
      </c>
      <c r="K264" s="26" t="s">
        <v>143</v>
      </c>
      <c r="L264" s="126"/>
      <c r="M264" s="126"/>
      <c r="N264" s="54" t="s">
        <v>166</v>
      </c>
    </row>
    <row r="265" s="60" customFormat="1" ht="50.1" customHeight="1" spans="1:14">
      <c r="A265" s="88" t="s">
        <v>222</v>
      </c>
      <c r="B265" s="26" t="s">
        <v>143</v>
      </c>
      <c r="C265" s="26" t="s">
        <v>143</v>
      </c>
      <c r="D265" s="26" t="s">
        <v>143</v>
      </c>
      <c r="E265" s="26" t="s">
        <v>143</v>
      </c>
      <c r="F265" s="26" t="s">
        <v>143</v>
      </c>
      <c r="G265" s="26" t="s">
        <v>143</v>
      </c>
      <c r="H265" s="26" t="s">
        <v>143</v>
      </c>
      <c r="I265" s="26" t="s">
        <v>143</v>
      </c>
      <c r="J265" s="26" t="s">
        <v>143</v>
      </c>
      <c r="K265" s="26" t="s">
        <v>143</v>
      </c>
      <c r="L265" s="126"/>
      <c r="M265" s="126"/>
      <c r="N265" s="54" t="s">
        <v>223</v>
      </c>
    </row>
    <row r="266" s="60" customFormat="1" ht="50.1" customHeight="1" spans="1:14">
      <c r="A266" s="88" t="s">
        <v>220</v>
      </c>
      <c r="B266" s="26" t="s">
        <v>143</v>
      </c>
      <c r="C266" s="26" t="s">
        <v>143</v>
      </c>
      <c r="D266" s="26">
        <v>12</v>
      </c>
      <c r="E266" s="26">
        <v>12</v>
      </c>
      <c r="F266" s="26">
        <v>50</v>
      </c>
      <c r="G266" s="26">
        <v>50</v>
      </c>
      <c r="H266" s="26" t="s">
        <v>143</v>
      </c>
      <c r="I266" s="26" t="s">
        <v>143</v>
      </c>
      <c r="J266" s="26" t="s">
        <v>143</v>
      </c>
      <c r="K266" s="26" t="s">
        <v>143</v>
      </c>
      <c r="L266" s="126"/>
      <c r="M266" s="126"/>
      <c r="N266" s="54" t="s">
        <v>221</v>
      </c>
    </row>
    <row r="267" s="60" customFormat="1" ht="50.1" customHeight="1" spans="1:14">
      <c r="A267" s="128" t="s">
        <v>224</v>
      </c>
      <c r="B267" s="129" t="s">
        <v>143</v>
      </c>
      <c r="C267" s="129" t="s">
        <v>143</v>
      </c>
      <c r="D267" s="129">
        <v>579</v>
      </c>
      <c r="E267" s="129">
        <v>83</v>
      </c>
      <c r="F267" s="129">
        <v>954</v>
      </c>
      <c r="G267" s="129">
        <v>83</v>
      </c>
      <c r="H267" s="129">
        <v>659</v>
      </c>
      <c r="I267" s="129">
        <v>441</v>
      </c>
      <c r="J267" s="129">
        <v>1444</v>
      </c>
      <c r="K267" s="129">
        <v>1440</v>
      </c>
      <c r="L267" s="132"/>
      <c r="M267" s="132"/>
      <c r="N267" s="133" t="s">
        <v>225</v>
      </c>
    </row>
    <row r="268" s="62" customFormat="1" ht="15.75" spans="1:14">
      <c r="A268" s="74" t="s">
        <v>135</v>
      </c>
      <c r="B268" s="74"/>
      <c r="C268" s="74"/>
      <c r="D268" s="74"/>
      <c r="E268" s="74"/>
      <c r="F268" s="75"/>
      <c r="G268" s="75"/>
      <c r="H268" s="75"/>
      <c r="I268" s="75"/>
      <c r="J268" s="75"/>
      <c r="K268" s="101" t="s">
        <v>136</v>
      </c>
      <c r="L268" s="101"/>
      <c r="M268" s="101"/>
      <c r="N268" s="101"/>
    </row>
    <row r="269" s="62" customFormat="1" ht="30" customHeight="1" spans="1:14">
      <c r="A269" s="65"/>
      <c r="B269" s="66" t="s">
        <v>48</v>
      </c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5"/>
    </row>
    <row r="270" s="62" customFormat="1" ht="37.5" customHeight="1" spans="1:14">
      <c r="A270" s="115" t="s">
        <v>50</v>
      </c>
      <c r="B270" s="85" t="s">
        <v>51</v>
      </c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115" t="s">
        <v>232</v>
      </c>
    </row>
    <row r="271" s="60" customFormat="1" ht="45" customHeight="1" spans="1:14">
      <c r="A271" s="118" t="s">
        <v>151</v>
      </c>
      <c r="B271" s="119">
        <v>25</v>
      </c>
      <c r="C271" s="119">
        <v>8</v>
      </c>
      <c r="D271" s="119">
        <v>2306</v>
      </c>
      <c r="E271" s="119">
        <v>394</v>
      </c>
      <c r="F271" s="119">
        <v>3086</v>
      </c>
      <c r="G271" s="119">
        <v>380</v>
      </c>
      <c r="H271" s="119">
        <v>1768</v>
      </c>
      <c r="I271" s="119">
        <v>504</v>
      </c>
      <c r="J271" s="119">
        <v>3229</v>
      </c>
      <c r="K271" s="134">
        <v>2586</v>
      </c>
      <c r="L271" s="119"/>
      <c r="M271" s="119"/>
      <c r="N271" s="125" t="s">
        <v>152</v>
      </c>
    </row>
    <row r="272" s="60" customFormat="1" ht="45" customHeight="1" spans="1:14">
      <c r="A272" s="88" t="s">
        <v>199</v>
      </c>
      <c r="B272" s="26" t="s">
        <v>143</v>
      </c>
      <c r="C272" s="26" t="s">
        <v>143</v>
      </c>
      <c r="D272" s="26">
        <v>25</v>
      </c>
      <c r="E272" s="26">
        <v>3</v>
      </c>
      <c r="F272" s="26">
        <v>91</v>
      </c>
      <c r="G272" s="26">
        <v>28</v>
      </c>
      <c r="H272" s="26" t="s">
        <v>143</v>
      </c>
      <c r="I272" s="26" t="s">
        <v>143</v>
      </c>
      <c r="J272" s="26">
        <v>179</v>
      </c>
      <c r="K272" s="26">
        <v>66</v>
      </c>
      <c r="L272" s="26"/>
      <c r="M272" s="26"/>
      <c r="N272" s="54" t="s">
        <v>200</v>
      </c>
    </row>
    <row r="273" s="60" customFormat="1" ht="45" customHeight="1" spans="1:14">
      <c r="A273" s="88" t="s">
        <v>165</v>
      </c>
      <c r="B273" s="26">
        <v>25</v>
      </c>
      <c r="C273" s="26">
        <v>8</v>
      </c>
      <c r="D273" s="26">
        <v>765</v>
      </c>
      <c r="E273" s="26">
        <v>129</v>
      </c>
      <c r="F273" s="26" t="s">
        <v>143</v>
      </c>
      <c r="G273" s="26" t="s">
        <v>143</v>
      </c>
      <c r="H273" s="26" t="s">
        <v>143</v>
      </c>
      <c r="I273" s="26" t="s">
        <v>143</v>
      </c>
      <c r="J273" s="26" t="s">
        <v>143</v>
      </c>
      <c r="K273" s="26" t="s">
        <v>143</v>
      </c>
      <c r="L273" s="26"/>
      <c r="M273" s="26"/>
      <c r="N273" s="54" t="s">
        <v>166</v>
      </c>
    </row>
    <row r="274" s="60" customFormat="1" ht="45" customHeight="1" spans="1:14">
      <c r="A274" s="88" t="s">
        <v>220</v>
      </c>
      <c r="B274" s="26" t="s">
        <v>143</v>
      </c>
      <c r="C274" s="26" t="s">
        <v>143</v>
      </c>
      <c r="D274" s="26">
        <v>174</v>
      </c>
      <c r="E274" s="26" t="s">
        <v>143</v>
      </c>
      <c r="F274" s="26" t="s">
        <v>143</v>
      </c>
      <c r="G274" s="26" t="s">
        <v>143</v>
      </c>
      <c r="H274" s="26" t="s">
        <v>143</v>
      </c>
      <c r="I274" s="26" t="s">
        <v>143</v>
      </c>
      <c r="J274" s="26" t="s">
        <v>143</v>
      </c>
      <c r="K274" s="26" t="s">
        <v>143</v>
      </c>
      <c r="L274" s="26"/>
      <c r="M274" s="26"/>
      <c r="N274" s="54" t="s">
        <v>221</v>
      </c>
    </row>
    <row r="275" s="60" customFormat="1" ht="45" customHeight="1" spans="1:14">
      <c r="A275" s="88" t="s">
        <v>222</v>
      </c>
      <c r="B275" s="26" t="s">
        <v>143</v>
      </c>
      <c r="C275" s="26" t="s">
        <v>143</v>
      </c>
      <c r="D275" s="26">
        <v>23</v>
      </c>
      <c r="E275" s="26">
        <v>23</v>
      </c>
      <c r="F275" s="26">
        <v>89</v>
      </c>
      <c r="G275" s="26">
        <v>89</v>
      </c>
      <c r="H275" s="26" t="s">
        <v>143</v>
      </c>
      <c r="I275" s="26" t="s">
        <v>143</v>
      </c>
      <c r="J275" s="26" t="s">
        <v>143</v>
      </c>
      <c r="K275" s="26" t="s">
        <v>143</v>
      </c>
      <c r="L275" s="26"/>
      <c r="M275" s="26"/>
      <c r="N275" s="54" t="s">
        <v>223</v>
      </c>
    </row>
    <row r="276" s="60" customFormat="1" ht="45" customHeight="1" spans="1:14">
      <c r="A276" s="88" t="s">
        <v>224</v>
      </c>
      <c r="B276" s="26" t="s">
        <v>143</v>
      </c>
      <c r="C276" s="26" t="s">
        <v>143</v>
      </c>
      <c r="D276" s="26">
        <v>1319</v>
      </c>
      <c r="E276" s="26">
        <v>239</v>
      </c>
      <c r="F276" s="26">
        <v>2711</v>
      </c>
      <c r="G276" s="26">
        <v>263</v>
      </c>
      <c r="H276" s="26">
        <v>1658</v>
      </c>
      <c r="I276" s="26">
        <v>498</v>
      </c>
      <c r="J276" s="26">
        <v>2914</v>
      </c>
      <c r="K276" s="26">
        <v>2520</v>
      </c>
      <c r="L276" s="26"/>
      <c r="M276" s="26"/>
      <c r="N276" s="54" t="s">
        <v>225</v>
      </c>
    </row>
    <row r="277" s="60" customFormat="1" ht="45" customHeight="1" spans="1:14">
      <c r="A277" s="88" t="s">
        <v>233</v>
      </c>
      <c r="B277" s="26" t="s">
        <v>143</v>
      </c>
      <c r="C277" s="26" t="s">
        <v>143</v>
      </c>
      <c r="D277" s="26" t="s">
        <v>143</v>
      </c>
      <c r="E277" s="26" t="s">
        <v>143</v>
      </c>
      <c r="F277" s="26">
        <v>195</v>
      </c>
      <c r="G277" s="26" t="s">
        <v>143</v>
      </c>
      <c r="H277" s="26">
        <v>90</v>
      </c>
      <c r="I277" s="26">
        <v>6</v>
      </c>
      <c r="J277" s="26" t="s">
        <v>143</v>
      </c>
      <c r="K277" s="26" t="s">
        <v>143</v>
      </c>
      <c r="L277" s="26"/>
      <c r="M277" s="26"/>
      <c r="N277" s="54" t="s">
        <v>234</v>
      </c>
    </row>
    <row r="278" s="60" customFormat="1" ht="45" customHeight="1" spans="1:14">
      <c r="A278" s="88" t="s">
        <v>235</v>
      </c>
      <c r="B278" s="26" t="s">
        <v>143</v>
      </c>
      <c r="C278" s="26" t="s">
        <v>143</v>
      </c>
      <c r="D278" s="26" t="s">
        <v>143</v>
      </c>
      <c r="E278" s="26" t="s">
        <v>143</v>
      </c>
      <c r="F278" s="26" t="s">
        <v>143</v>
      </c>
      <c r="G278" s="26" t="s">
        <v>143</v>
      </c>
      <c r="H278" s="26">
        <v>20</v>
      </c>
      <c r="I278" s="26" t="s">
        <v>143</v>
      </c>
      <c r="J278" s="26">
        <v>136</v>
      </c>
      <c r="K278" s="26" t="s">
        <v>143</v>
      </c>
      <c r="L278" s="26"/>
      <c r="M278" s="26"/>
      <c r="N278" s="54" t="s">
        <v>236</v>
      </c>
    </row>
    <row r="279" s="60" customFormat="1" ht="18.75" spans="1:14">
      <c r="A279" s="118" t="s">
        <v>153</v>
      </c>
      <c r="B279" s="119">
        <v>36</v>
      </c>
      <c r="C279" s="119">
        <v>16</v>
      </c>
      <c r="D279" s="119">
        <v>1379</v>
      </c>
      <c r="E279" s="119">
        <v>288</v>
      </c>
      <c r="F279" s="119">
        <v>1956</v>
      </c>
      <c r="G279" s="119">
        <v>140</v>
      </c>
      <c r="H279" s="119">
        <v>839</v>
      </c>
      <c r="I279" s="119">
        <v>241</v>
      </c>
      <c r="J279" s="119">
        <v>1426</v>
      </c>
      <c r="K279" s="119">
        <v>1271</v>
      </c>
      <c r="L279" s="26"/>
      <c r="M279" s="26"/>
      <c r="N279" s="125" t="s">
        <v>237</v>
      </c>
    </row>
    <row r="280" s="60" customFormat="1" ht="45" customHeight="1" spans="1:14">
      <c r="A280" s="88" t="s">
        <v>199</v>
      </c>
      <c r="B280" s="26" t="s">
        <v>143</v>
      </c>
      <c r="C280" s="26" t="s">
        <v>143</v>
      </c>
      <c r="D280" s="26" t="s">
        <v>143</v>
      </c>
      <c r="E280" s="26" t="s">
        <v>143</v>
      </c>
      <c r="F280" s="26">
        <v>100</v>
      </c>
      <c r="G280" s="26">
        <v>4</v>
      </c>
      <c r="H280" s="26">
        <v>52</v>
      </c>
      <c r="I280" s="26">
        <v>9</v>
      </c>
      <c r="J280" s="26" t="s">
        <v>143</v>
      </c>
      <c r="K280" s="26" t="s">
        <v>143</v>
      </c>
      <c r="L280" s="26"/>
      <c r="M280" s="26"/>
      <c r="N280" s="54" t="s">
        <v>200</v>
      </c>
    </row>
    <row r="281" s="60" customFormat="1" ht="18.75" spans="1:14">
      <c r="A281" s="88" t="s">
        <v>165</v>
      </c>
      <c r="B281" s="26">
        <v>36</v>
      </c>
      <c r="C281" s="26">
        <v>16</v>
      </c>
      <c r="D281" s="26">
        <v>166</v>
      </c>
      <c r="E281" s="26">
        <v>112</v>
      </c>
      <c r="F281" s="26" t="s">
        <v>143</v>
      </c>
      <c r="G281" s="26" t="s">
        <v>143</v>
      </c>
      <c r="H281" s="26" t="s">
        <v>143</v>
      </c>
      <c r="I281" s="26" t="s">
        <v>143</v>
      </c>
      <c r="J281" s="26" t="s">
        <v>143</v>
      </c>
      <c r="K281" s="26" t="s">
        <v>143</v>
      </c>
      <c r="L281" s="26"/>
      <c r="M281" s="26"/>
      <c r="N281" s="54" t="s">
        <v>166</v>
      </c>
    </row>
    <row r="282" s="60" customFormat="1" ht="45" customHeight="1" spans="1:14">
      <c r="A282" s="88" t="s">
        <v>220</v>
      </c>
      <c r="B282" s="26" t="s">
        <v>143</v>
      </c>
      <c r="C282" s="26" t="s">
        <v>143</v>
      </c>
      <c r="D282" s="26">
        <v>170</v>
      </c>
      <c r="E282" s="26">
        <v>109</v>
      </c>
      <c r="F282" s="26" t="s">
        <v>143</v>
      </c>
      <c r="G282" s="26" t="s">
        <v>143</v>
      </c>
      <c r="H282" s="26" t="s">
        <v>143</v>
      </c>
      <c r="I282" s="26" t="s">
        <v>143</v>
      </c>
      <c r="J282" s="26" t="s">
        <v>143</v>
      </c>
      <c r="K282" s="26" t="s">
        <v>143</v>
      </c>
      <c r="L282" s="26"/>
      <c r="M282" s="26"/>
      <c r="N282" s="54" t="s">
        <v>221</v>
      </c>
    </row>
    <row r="283" s="60" customFormat="1" ht="45" customHeight="1" spans="1:14">
      <c r="A283" s="88" t="s">
        <v>222</v>
      </c>
      <c r="B283" s="26" t="s">
        <v>143</v>
      </c>
      <c r="C283" s="26" t="s">
        <v>143</v>
      </c>
      <c r="D283" s="26">
        <v>13</v>
      </c>
      <c r="E283" s="26">
        <v>13</v>
      </c>
      <c r="F283" s="26">
        <v>29</v>
      </c>
      <c r="G283" s="26">
        <v>29</v>
      </c>
      <c r="H283" s="26" t="s">
        <v>143</v>
      </c>
      <c r="I283" s="26" t="s">
        <v>143</v>
      </c>
      <c r="J283" s="26" t="s">
        <v>143</v>
      </c>
      <c r="K283" s="26" t="s">
        <v>143</v>
      </c>
      <c r="L283" s="26"/>
      <c r="M283" s="26"/>
      <c r="N283" s="54" t="s">
        <v>223</v>
      </c>
    </row>
    <row r="284" s="60" customFormat="1" ht="45" customHeight="1" spans="1:14">
      <c r="A284" s="88" t="s">
        <v>224</v>
      </c>
      <c r="B284" s="26" t="s">
        <v>143</v>
      </c>
      <c r="C284" s="26" t="s">
        <v>143</v>
      </c>
      <c r="D284" s="26">
        <v>1030</v>
      </c>
      <c r="E284" s="26">
        <v>54</v>
      </c>
      <c r="F284" s="26">
        <v>1827</v>
      </c>
      <c r="G284" s="26">
        <v>107</v>
      </c>
      <c r="H284" s="26">
        <v>705</v>
      </c>
      <c r="I284" s="26">
        <v>232</v>
      </c>
      <c r="J284" s="26">
        <v>1426</v>
      </c>
      <c r="K284" s="26">
        <v>1271</v>
      </c>
      <c r="L284" s="26"/>
      <c r="M284" s="26"/>
      <c r="N284" s="54" t="s">
        <v>225</v>
      </c>
    </row>
    <row r="285" s="60" customFormat="1" ht="45" customHeight="1" spans="1:14">
      <c r="A285" s="88" t="s">
        <v>238</v>
      </c>
      <c r="B285" s="26" t="s">
        <v>143</v>
      </c>
      <c r="C285" s="26" t="s">
        <v>143</v>
      </c>
      <c r="D285" s="26" t="s">
        <v>143</v>
      </c>
      <c r="E285" s="26" t="s">
        <v>143</v>
      </c>
      <c r="F285" s="26" t="s">
        <v>143</v>
      </c>
      <c r="G285" s="26" t="s">
        <v>143</v>
      </c>
      <c r="H285" s="26">
        <v>41</v>
      </c>
      <c r="I285" s="26" t="s">
        <v>143</v>
      </c>
      <c r="J285" s="26" t="s">
        <v>143</v>
      </c>
      <c r="K285" s="26" t="s">
        <v>143</v>
      </c>
      <c r="L285" s="26"/>
      <c r="M285" s="26"/>
      <c r="N285" s="54" t="s">
        <v>239</v>
      </c>
    </row>
    <row r="286" s="60" customFormat="1" ht="45" customHeight="1" spans="1:14">
      <c r="A286" s="118" t="s">
        <v>155</v>
      </c>
      <c r="B286" s="119">
        <v>3</v>
      </c>
      <c r="C286" s="119">
        <v>1</v>
      </c>
      <c r="D286" s="119">
        <v>602</v>
      </c>
      <c r="E286" s="119">
        <v>230</v>
      </c>
      <c r="F286" s="119">
        <v>975</v>
      </c>
      <c r="G286" s="119">
        <v>139</v>
      </c>
      <c r="H286" s="119">
        <v>291</v>
      </c>
      <c r="I286" s="119">
        <v>124</v>
      </c>
      <c r="J286" s="119">
        <v>435</v>
      </c>
      <c r="K286" s="119">
        <v>375</v>
      </c>
      <c r="L286" s="119"/>
      <c r="M286" s="119"/>
      <c r="N286" s="125" t="s">
        <v>156</v>
      </c>
    </row>
    <row r="287" s="60" customFormat="1" ht="18.75" spans="1:14">
      <c r="A287" s="88" t="s">
        <v>165</v>
      </c>
      <c r="B287" s="26">
        <v>3</v>
      </c>
      <c r="C287" s="26">
        <v>1</v>
      </c>
      <c r="D287" s="26">
        <v>120</v>
      </c>
      <c r="E287" s="26">
        <v>52</v>
      </c>
      <c r="F287" s="26" t="s">
        <v>143</v>
      </c>
      <c r="G287" s="26" t="s">
        <v>143</v>
      </c>
      <c r="H287" s="26" t="s">
        <v>143</v>
      </c>
      <c r="I287" s="26" t="s">
        <v>143</v>
      </c>
      <c r="J287" s="26" t="s">
        <v>143</v>
      </c>
      <c r="K287" s="26" t="s">
        <v>143</v>
      </c>
      <c r="L287" s="26"/>
      <c r="M287" s="26"/>
      <c r="N287" s="54" t="s">
        <v>166</v>
      </c>
    </row>
    <row r="288" s="60" customFormat="1" ht="45" customHeight="1" spans="1:14">
      <c r="A288" s="88" t="s">
        <v>222</v>
      </c>
      <c r="B288" s="26" t="s">
        <v>143</v>
      </c>
      <c r="C288" s="26" t="s">
        <v>143</v>
      </c>
      <c r="D288" s="26">
        <v>136</v>
      </c>
      <c r="E288" s="26">
        <v>136</v>
      </c>
      <c r="F288" s="26">
        <v>120</v>
      </c>
      <c r="G288" s="26">
        <v>120</v>
      </c>
      <c r="H288" s="26" t="s">
        <v>143</v>
      </c>
      <c r="I288" s="26" t="s">
        <v>143</v>
      </c>
      <c r="J288" s="26" t="s">
        <v>143</v>
      </c>
      <c r="K288" s="26" t="s">
        <v>143</v>
      </c>
      <c r="L288" s="26"/>
      <c r="M288" s="26"/>
      <c r="N288" s="54" t="s">
        <v>223</v>
      </c>
    </row>
    <row r="289" s="60" customFormat="1" ht="45" customHeight="1" spans="1:14">
      <c r="A289" s="88" t="s">
        <v>224</v>
      </c>
      <c r="B289" s="26" t="s">
        <v>143</v>
      </c>
      <c r="C289" s="26" t="s">
        <v>143</v>
      </c>
      <c r="D289" s="26">
        <v>346</v>
      </c>
      <c r="E289" s="26">
        <v>42</v>
      </c>
      <c r="F289" s="26">
        <v>855</v>
      </c>
      <c r="G289" s="26">
        <v>19</v>
      </c>
      <c r="H289" s="26">
        <v>291</v>
      </c>
      <c r="I289" s="26">
        <v>124</v>
      </c>
      <c r="J289" s="26">
        <v>435</v>
      </c>
      <c r="K289" s="26">
        <v>375</v>
      </c>
      <c r="L289" s="26"/>
      <c r="M289" s="26"/>
      <c r="N289" s="54" t="s">
        <v>225</v>
      </c>
    </row>
    <row r="290" s="60" customFormat="1" ht="18.75" spans="1:14">
      <c r="A290" s="118" t="s">
        <v>240</v>
      </c>
      <c r="B290" s="130">
        <v>64</v>
      </c>
      <c r="C290" s="130">
        <v>25</v>
      </c>
      <c r="D290" s="130">
        <v>3761</v>
      </c>
      <c r="E290" s="130">
        <v>912</v>
      </c>
      <c r="F290" s="130">
        <v>5952</v>
      </c>
      <c r="G290" s="130">
        <v>569</v>
      </c>
      <c r="H290" s="130">
        <v>2784</v>
      </c>
      <c r="I290" s="130">
        <v>869</v>
      </c>
      <c r="J290" s="130">
        <v>5090</v>
      </c>
      <c r="K290" s="130">
        <v>4214</v>
      </c>
      <c r="L290" s="26"/>
      <c r="M290" s="26"/>
      <c r="N290" s="125" t="s">
        <v>134</v>
      </c>
    </row>
    <row r="291" s="60" customFormat="1" ht="45" customHeight="1" spans="1:14">
      <c r="A291" s="88" t="s">
        <v>199</v>
      </c>
      <c r="B291" s="26" t="s">
        <v>143</v>
      </c>
      <c r="C291" s="26" t="s">
        <v>143</v>
      </c>
      <c r="D291" s="26">
        <v>25</v>
      </c>
      <c r="E291" s="26">
        <v>3</v>
      </c>
      <c r="F291" s="26">
        <v>191</v>
      </c>
      <c r="G291" s="26">
        <v>32</v>
      </c>
      <c r="H291" s="26">
        <v>52</v>
      </c>
      <c r="I291" s="26">
        <v>9</v>
      </c>
      <c r="J291" s="26">
        <v>179</v>
      </c>
      <c r="K291" s="26">
        <v>66</v>
      </c>
      <c r="L291" s="26"/>
      <c r="M291" s="26"/>
      <c r="N291" s="54" t="s">
        <v>200</v>
      </c>
    </row>
    <row r="292" s="60" customFormat="1" ht="45" customHeight="1" spans="1:14">
      <c r="A292" s="88" t="s">
        <v>165</v>
      </c>
      <c r="B292" s="26">
        <v>64</v>
      </c>
      <c r="C292" s="26">
        <v>25</v>
      </c>
      <c r="D292" s="26">
        <v>525</v>
      </c>
      <c r="E292" s="26">
        <v>293</v>
      </c>
      <c r="F292" s="26" t="s">
        <v>143</v>
      </c>
      <c r="G292" s="26" t="s">
        <v>143</v>
      </c>
      <c r="H292" s="26" t="s">
        <v>143</v>
      </c>
      <c r="I292" s="26" t="s">
        <v>143</v>
      </c>
      <c r="J292" s="26" t="s">
        <v>143</v>
      </c>
      <c r="K292" s="26" t="s">
        <v>143</v>
      </c>
      <c r="L292" s="26"/>
      <c r="M292" s="26"/>
      <c r="N292" s="54" t="s">
        <v>166</v>
      </c>
    </row>
    <row r="293" ht="18.75" spans="1:14">
      <c r="A293" s="88" t="s">
        <v>220</v>
      </c>
      <c r="B293" s="26" t="s">
        <v>143</v>
      </c>
      <c r="C293" s="26" t="s">
        <v>143</v>
      </c>
      <c r="D293" s="26">
        <v>344</v>
      </c>
      <c r="E293" s="26">
        <v>109</v>
      </c>
      <c r="F293" s="26" t="s">
        <v>143</v>
      </c>
      <c r="G293" s="26" t="s">
        <v>143</v>
      </c>
      <c r="H293" s="26" t="s">
        <v>143</v>
      </c>
      <c r="I293" s="26" t="s">
        <v>143</v>
      </c>
      <c r="J293" s="26" t="s">
        <v>143</v>
      </c>
      <c r="K293" s="26" t="s">
        <v>143</v>
      </c>
      <c r="L293" s="26"/>
      <c r="M293" s="26"/>
      <c r="N293" s="54" t="s">
        <v>221</v>
      </c>
    </row>
    <row r="294" ht="18.75" spans="1:14">
      <c r="A294" s="88" t="s">
        <v>222</v>
      </c>
      <c r="B294" s="26" t="s">
        <v>143</v>
      </c>
      <c r="C294" s="26" t="s">
        <v>143</v>
      </c>
      <c r="D294" s="26">
        <v>172</v>
      </c>
      <c r="E294" s="26">
        <v>172</v>
      </c>
      <c r="F294" s="26">
        <v>238</v>
      </c>
      <c r="G294" s="26">
        <v>238</v>
      </c>
      <c r="H294" s="26" t="s">
        <v>143</v>
      </c>
      <c r="I294" s="26" t="s">
        <v>143</v>
      </c>
      <c r="J294" s="26" t="s">
        <v>143</v>
      </c>
      <c r="K294" s="26" t="s">
        <v>143</v>
      </c>
      <c r="L294" s="26"/>
      <c r="M294" s="26"/>
      <c r="N294" s="54" t="s">
        <v>223</v>
      </c>
    </row>
    <row r="295" ht="37.5" spans="1:14">
      <c r="A295" s="88" t="s">
        <v>224</v>
      </c>
      <c r="B295" s="26" t="s">
        <v>143</v>
      </c>
      <c r="C295" s="26" t="s">
        <v>143</v>
      </c>
      <c r="D295" s="26">
        <v>2695</v>
      </c>
      <c r="E295" s="26">
        <v>335</v>
      </c>
      <c r="F295" s="26">
        <v>5393</v>
      </c>
      <c r="G295" s="26">
        <v>389</v>
      </c>
      <c r="H295" s="26">
        <v>2654</v>
      </c>
      <c r="I295" s="26">
        <v>854</v>
      </c>
      <c r="J295" s="26">
        <v>4775</v>
      </c>
      <c r="K295" s="26">
        <v>4148</v>
      </c>
      <c r="L295" s="26"/>
      <c r="M295" s="26"/>
      <c r="N295" s="54" t="s">
        <v>225</v>
      </c>
    </row>
    <row r="296" ht="18.75" spans="1:14">
      <c r="A296" s="88" t="s">
        <v>226</v>
      </c>
      <c r="B296" s="26" t="s">
        <v>143</v>
      </c>
      <c r="C296" s="26" t="s">
        <v>143</v>
      </c>
      <c r="D296" s="26" t="s">
        <v>143</v>
      </c>
      <c r="E296" s="26" t="s">
        <v>143</v>
      </c>
      <c r="F296" s="26" t="s">
        <v>143</v>
      </c>
      <c r="G296" s="26" t="s">
        <v>143</v>
      </c>
      <c r="H296" s="26" t="s">
        <v>143</v>
      </c>
      <c r="I296" s="26" t="s">
        <v>143</v>
      </c>
      <c r="J296" s="26" t="s">
        <v>143</v>
      </c>
      <c r="K296" s="26" t="s">
        <v>143</v>
      </c>
      <c r="L296" s="26"/>
      <c r="M296" s="26"/>
      <c r="N296" s="54" t="s">
        <v>227</v>
      </c>
    </row>
    <row r="297" ht="18.75" spans="1:14">
      <c r="A297" s="88" t="s">
        <v>228</v>
      </c>
      <c r="B297" s="26" t="s">
        <v>143</v>
      </c>
      <c r="C297" s="26" t="s">
        <v>143</v>
      </c>
      <c r="D297" s="26" t="s">
        <v>143</v>
      </c>
      <c r="E297" s="26" t="s">
        <v>143</v>
      </c>
      <c r="F297" s="26" t="s">
        <v>143</v>
      </c>
      <c r="G297" s="26" t="s">
        <v>143</v>
      </c>
      <c r="H297" s="26" t="s">
        <v>143</v>
      </c>
      <c r="I297" s="26" t="s">
        <v>143</v>
      </c>
      <c r="J297" s="26" t="s">
        <v>143</v>
      </c>
      <c r="K297" s="26" t="s">
        <v>143</v>
      </c>
      <c r="L297" s="26"/>
      <c r="M297" s="26"/>
      <c r="N297" s="54" t="s">
        <v>229</v>
      </c>
    </row>
    <row r="298" ht="47.25" spans="1:14">
      <c r="A298" s="88" t="s">
        <v>233</v>
      </c>
      <c r="B298" s="26" t="s">
        <v>143</v>
      </c>
      <c r="C298" s="26" t="s">
        <v>143</v>
      </c>
      <c r="D298" s="26" t="s">
        <v>143</v>
      </c>
      <c r="E298" s="26" t="s">
        <v>143</v>
      </c>
      <c r="F298" s="26">
        <v>130</v>
      </c>
      <c r="G298" s="26" t="s">
        <v>143</v>
      </c>
      <c r="H298" s="26">
        <v>58</v>
      </c>
      <c r="I298" s="26">
        <v>6</v>
      </c>
      <c r="J298" s="26" t="s">
        <v>143</v>
      </c>
      <c r="K298" s="26" t="s">
        <v>143</v>
      </c>
      <c r="L298" s="26"/>
      <c r="M298" s="26"/>
      <c r="N298" s="54" t="s">
        <v>234</v>
      </c>
    </row>
    <row r="299" ht="18.75" spans="1:14">
      <c r="A299" s="128" t="s">
        <v>241</v>
      </c>
      <c r="B299" s="129" t="s">
        <v>143</v>
      </c>
      <c r="C299" s="129" t="s">
        <v>143</v>
      </c>
      <c r="D299" s="129" t="s">
        <v>143</v>
      </c>
      <c r="E299" s="129" t="s">
        <v>143</v>
      </c>
      <c r="F299" s="129" t="s">
        <v>143</v>
      </c>
      <c r="G299" s="129" t="s">
        <v>143</v>
      </c>
      <c r="H299" s="129">
        <v>20</v>
      </c>
      <c r="I299" s="129" t="s">
        <v>143</v>
      </c>
      <c r="J299" s="129">
        <v>136</v>
      </c>
      <c r="K299" s="129" t="s">
        <v>143</v>
      </c>
      <c r="L299" s="129"/>
      <c r="M299" s="129"/>
      <c r="N299" s="133" t="s">
        <v>236</v>
      </c>
    </row>
    <row r="300" ht="15.75" spans="1:14">
      <c r="A300" s="74" t="s">
        <v>135</v>
      </c>
      <c r="B300" s="74"/>
      <c r="C300" s="74"/>
      <c r="D300" s="74"/>
      <c r="E300" s="74"/>
      <c r="F300" s="75"/>
      <c r="G300" s="75"/>
      <c r="H300" s="75"/>
      <c r="I300" s="75"/>
      <c r="J300" s="75"/>
      <c r="K300" s="101" t="s">
        <v>136</v>
      </c>
      <c r="L300" s="101"/>
      <c r="M300" s="101"/>
      <c r="N300" s="101"/>
    </row>
    <row r="301" s="62" customFormat="1" ht="18.75" spans="1:14">
      <c r="A301" s="128"/>
      <c r="B301" s="131"/>
      <c r="C301" s="131"/>
      <c r="D301" s="131"/>
      <c r="E301" s="131"/>
      <c r="F301" s="131"/>
      <c r="G301" s="131"/>
      <c r="H301" s="131"/>
      <c r="I301" s="131"/>
      <c r="J301" s="131"/>
      <c r="K301" s="131"/>
      <c r="L301" s="131"/>
      <c r="M301" s="131"/>
      <c r="N301" s="133"/>
    </row>
    <row r="302" s="62" customFormat="1" ht="25.5" customHeight="1" spans="1:14">
      <c r="A302" s="74"/>
      <c r="B302" s="74"/>
      <c r="C302" s="74"/>
      <c r="D302" s="74"/>
      <c r="E302" s="74"/>
      <c r="F302" s="75"/>
      <c r="G302" s="75"/>
      <c r="H302" s="75"/>
      <c r="I302" s="75"/>
      <c r="J302" s="75"/>
      <c r="K302" s="101"/>
      <c r="L302" s="101"/>
      <c r="M302" s="101"/>
      <c r="N302" s="101"/>
    </row>
    <row r="303" s="62" customFormat="1" ht="30" customHeight="1" spans="1:14">
      <c r="A303" s="65"/>
      <c r="B303" s="66" t="s">
        <v>52</v>
      </c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5"/>
    </row>
    <row r="304" s="62" customFormat="1" ht="30" customHeight="1" spans="1:14">
      <c r="A304" s="115" t="s">
        <v>54</v>
      </c>
      <c r="B304" s="85" t="s">
        <v>55</v>
      </c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115" t="s">
        <v>242</v>
      </c>
    </row>
    <row r="305" s="62" customFormat="1" ht="30" customHeight="1" spans="1:14">
      <c r="A305" s="86" t="s">
        <v>159</v>
      </c>
      <c r="B305" s="18" t="s">
        <v>123</v>
      </c>
      <c r="C305" s="18"/>
      <c r="D305" s="18" t="s">
        <v>122</v>
      </c>
      <c r="E305" s="18"/>
      <c r="F305" s="18" t="s">
        <v>121</v>
      </c>
      <c r="G305" s="18"/>
      <c r="H305" s="18" t="s">
        <v>120</v>
      </c>
      <c r="I305" s="18"/>
      <c r="J305" s="18" t="s">
        <v>119</v>
      </c>
      <c r="K305" s="18"/>
      <c r="L305" s="18"/>
      <c r="M305" s="18"/>
      <c r="N305" s="108" t="s">
        <v>160</v>
      </c>
    </row>
    <row r="306" s="62" customFormat="1" ht="30" customHeight="1" spans="1:14">
      <c r="A306" s="86"/>
      <c r="B306" s="78" t="s">
        <v>128</v>
      </c>
      <c r="C306" s="78"/>
      <c r="D306" s="19" t="s">
        <v>127</v>
      </c>
      <c r="E306" s="19"/>
      <c r="F306" s="19" t="s">
        <v>126</v>
      </c>
      <c r="G306" s="19"/>
      <c r="H306" s="19" t="s">
        <v>125</v>
      </c>
      <c r="I306" s="19"/>
      <c r="J306" s="78" t="s">
        <v>124</v>
      </c>
      <c r="K306" s="78"/>
      <c r="L306" s="19"/>
      <c r="M306" s="19"/>
      <c r="N306" s="108"/>
    </row>
    <row r="307" s="62" customFormat="1" ht="30" customHeight="1" spans="1:14">
      <c r="A307" s="86"/>
      <c r="B307" s="21" t="s">
        <v>129</v>
      </c>
      <c r="C307" s="21" t="s">
        <v>161</v>
      </c>
      <c r="D307" s="21" t="s">
        <v>129</v>
      </c>
      <c r="E307" s="21" t="s">
        <v>161</v>
      </c>
      <c r="F307" s="21" t="s">
        <v>129</v>
      </c>
      <c r="G307" s="21" t="s">
        <v>161</v>
      </c>
      <c r="H307" s="21" t="s">
        <v>129</v>
      </c>
      <c r="I307" s="21" t="s">
        <v>161</v>
      </c>
      <c r="J307" s="21" t="s">
        <v>129</v>
      </c>
      <c r="K307" s="21" t="s">
        <v>161</v>
      </c>
      <c r="L307" s="21"/>
      <c r="M307" s="21"/>
      <c r="N307" s="108"/>
    </row>
    <row r="308" s="62" customFormat="1" ht="30" customHeight="1" spans="1:14">
      <c r="A308" s="87"/>
      <c r="B308" s="19" t="s">
        <v>131</v>
      </c>
      <c r="C308" s="78" t="s">
        <v>162</v>
      </c>
      <c r="D308" s="19" t="s">
        <v>131</v>
      </c>
      <c r="E308" s="78" t="s">
        <v>162</v>
      </c>
      <c r="F308" s="19" t="s">
        <v>131</v>
      </c>
      <c r="G308" s="78" t="s">
        <v>162</v>
      </c>
      <c r="H308" s="19" t="s">
        <v>131</v>
      </c>
      <c r="I308" s="78" t="s">
        <v>162</v>
      </c>
      <c r="J308" s="19" t="s">
        <v>131</v>
      </c>
      <c r="K308" s="78" t="s">
        <v>162</v>
      </c>
      <c r="L308" s="19"/>
      <c r="M308" s="19"/>
      <c r="N308" s="109"/>
    </row>
    <row r="309" s="62" customFormat="1" ht="50.1" customHeight="1" spans="1:14">
      <c r="A309" s="88" t="s">
        <v>163</v>
      </c>
      <c r="B309" s="26" t="s">
        <v>143</v>
      </c>
      <c r="C309" s="26" t="s">
        <v>143</v>
      </c>
      <c r="D309" s="26" t="s">
        <v>143</v>
      </c>
      <c r="E309" s="26" t="s">
        <v>143</v>
      </c>
      <c r="F309" s="26" t="s">
        <v>143</v>
      </c>
      <c r="G309" s="26" t="s">
        <v>143</v>
      </c>
      <c r="H309" s="26">
        <v>74</v>
      </c>
      <c r="I309" s="26">
        <v>67</v>
      </c>
      <c r="J309" s="26">
        <v>911</v>
      </c>
      <c r="K309" s="26">
        <v>616</v>
      </c>
      <c r="L309" s="26"/>
      <c r="M309" s="135" t="s">
        <v>164</v>
      </c>
      <c r="N309" s="135"/>
    </row>
    <row r="310" s="62" customFormat="1" ht="50.1" customHeight="1" spans="1:14">
      <c r="A310" s="88" t="s">
        <v>243</v>
      </c>
      <c r="B310" s="26">
        <v>7</v>
      </c>
      <c r="C310" s="26">
        <v>0</v>
      </c>
      <c r="D310" s="26">
        <v>70</v>
      </c>
      <c r="E310" s="26">
        <v>30</v>
      </c>
      <c r="F310" s="26">
        <v>15</v>
      </c>
      <c r="G310" s="26">
        <v>0</v>
      </c>
      <c r="H310" s="26" t="s">
        <v>143</v>
      </c>
      <c r="I310" s="26" t="s">
        <v>143</v>
      </c>
      <c r="J310" s="26" t="s">
        <v>143</v>
      </c>
      <c r="K310" s="26" t="s">
        <v>143</v>
      </c>
      <c r="L310" s="26"/>
      <c r="M310" s="136"/>
      <c r="N310" s="54" t="s">
        <v>166</v>
      </c>
    </row>
    <row r="311" s="62" customFormat="1" ht="50.1" customHeight="1" spans="1:14">
      <c r="A311" s="88" t="s">
        <v>244</v>
      </c>
      <c r="B311" s="26" t="s">
        <v>143</v>
      </c>
      <c r="C311" s="26" t="s">
        <v>143</v>
      </c>
      <c r="D311" s="26" t="s">
        <v>143</v>
      </c>
      <c r="E311" s="26" t="s">
        <v>143</v>
      </c>
      <c r="F311" s="26">
        <v>15</v>
      </c>
      <c r="G311" s="26">
        <v>0</v>
      </c>
      <c r="H311" s="26">
        <v>16</v>
      </c>
      <c r="I311" s="26">
        <v>14</v>
      </c>
      <c r="J311" s="26" t="s">
        <v>143</v>
      </c>
      <c r="K311" s="26" t="s">
        <v>143</v>
      </c>
      <c r="L311" s="26"/>
      <c r="M311" s="54" t="s">
        <v>168</v>
      </c>
      <c r="N311" s="54"/>
    </row>
    <row r="312" s="62" customFormat="1" ht="50.1" customHeight="1" spans="1:14">
      <c r="A312" s="88" t="s">
        <v>245</v>
      </c>
      <c r="B312" s="26" t="s">
        <v>143</v>
      </c>
      <c r="C312" s="26" t="s">
        <v>143</v>
      </c>
      <c r="D312" s="26" t="s">
        <v>143</v>
      </c>
      <c r="E312" s="26" t="s">
        <v>143</v>
      </c>
      <c r="F312" s="26" t="s">
        <v>143</v>
      </c>
      <c r="G312" s="26" t="s">
        <v>143</v>
      </c>
      <c r="H312" s="26" t="s">
        <v>143</v>
      </c>
      <c r="I312" s="26" t="s">
        <v>143</v>
      </c>
      <c r="J312" s="26" t="s">
        <v>143</v>
      </c>
      <c r="K312" s="26" t="s">
        <v>143</v>
      </c>
      <c r="L312" s="137"/>
      <c r="M312" s="138"/>
      <c r="N312" s="138" t="s">
        <v>246</v>
      </c>
    </row>
    <row r="313" s="62" customFormat="1" ht="50.1" customHeight="1" spans="1:14">
      <c r="A313" s="88" t="s">
        <v>171</v>
      </c>
      <c r="B313" s="26" t="s">
        <v>143</v>
      </c>
      <c r="C313" s="26" t="s">
        <v>143</v>
      </c>
      <c r="D313" s="26">
        <v>126</v>
      </c>
      <c r="E313" s="26" t="s">
        <v>143</v>
      </c>
      <c r="F313" s="26">
        <v>8</v>
      </c>
      <c r="G313" s="26" t="s">
        <v>143</v>
      </c>
      <c r="H313" s="26">
        <v>22</v>
      </c>
      <c r="I313" s="26">
        <v>1</v>
      </c>
      <c r="J313" s="26" t="s">
        <v>143</v>
      </c>
      <c r="K313" s="26" t="s">
        <v>143</v>
      </c>
      <c r="L313" s="26"/>
      <c r="M313" s="54" t="s">
        <v>247</v>
      </c>
      <c r="N313" s="54"/>
    </row>
    <row r="314" s="62" customFormat="1" ht="50.1" customHeight="1" spans="1:14">
      <c r="A314" s="88" t="s">
        <v>248</v>
      </c>
      <c r="B314" s="26" t="s">
        <v>143</v>
      </c>
      <c r="C314" s="26" t="s">
        <v>143</v>
      </c>
      <c r="D314" s="26" t="s">
        <v>143</v>
      </c>
      <c r="E314" s="26" t="s">
        <v>143</v>
      </c>
      <c r="F314" s="26" t="s">
        <v>143</v>
      </c>
      <c r="G314" s="26" t="s">
        <v>143</v>
      </c>
      <c r="H314" s="26" t="s">
        <v>143</v>
      </c>
      <c r="I314" s="26" t="s">
        <v>143</v>
      </c>
      <c r="J314" s="26" t="s">
        <v>143</v>
      </c>
      <c r="K314" s="26" t="s">
        <v>143</v>
      </c>
      <c r="L314" s="26"/>
      <c r="M314" s="137"/>
      <c r="N314" s="54" t="s">
        <v>174</v>
      </c>
    </row>
    <row r="315" s="62" customFormat="1" ht="50.1" customHeight="1" spans="1:14">
      <c r="A315" s="88" t="s">
        <v>249</v>
      </c>
      <c r="B315" s="26" t="s">
        <v>143</v>
      </c>
      <c r="C315" s="26" t="s">
        <v>143</v>
      </c>
      <c r="D315" s="26" t="s">
        <v>143</v>
      </c>
      <c r="E315" s="26" t="s">
        <v>143</v>
      </c>
      <c r="F315" s="26">
        <v>75</v>
      </c>
      <c r="G315" s="26">
        <v>75</v>
      </c>
      <c r="H315" s="26">
        <v>107</v>
      </c>
      <c r="I315" s="26">
        <v>55</v>
      </c>
      <c r="J315" s="26" t="s">
        <v>143</v>
      </c>
      <c r="K315" s="26" t="s">
        <v>143</v>
      </c>
      <c r="L315" s="26"/>
      <c r="M315" s="137"/>
      <c r="N315" s="54" t="s">
        <v>176</v>
      </c>
    </row>
    <row r="316" s="62" customFormat="1" ht="50.1" customHeight="1" spans="1:14">
      <c r="A316" s="88" t="s">
        <v>177</v>
      </c>
      <c r="B316" s="26" t="s">
        <v>143</v>
      </c>
      <c r="C316" s="26" t="s">
        <v>143</v>
      </c>
      <c r="D316" s="26" t="s">
        <v>143</v>
      </c>
      <c r="E316" s="26" t="s">
        <v>143</v>
      </c>
      <c r="F316" s="26">
        <v>13</v>
      </c>
      <c r="G316" s="26" t="s">
        <v>143</v>
      </c>
      <c r="H316" s="26">
        <v>15</v>
      </c>
      <c r="I316" s="26">
        <v>3</v>
      </c>
      <c r="J316" s="26" t="s">
        <v>143</v>
      </c>
      <c r="K316" s="26" t="s">
        <v>143</v>
      </c>
      <c r="L316" s="26"/>
      <c r="M316" s="137"/>
      <c r="N316" s="54" t="s">
        <v>178</v>
      </c>
    </row>
    <row r="317" s="62" customFormat="1" ht="50.1" customHeight="1" spans="1:14">
      <c r="A317" s="88" t="s">
        <v>250</v>
      </c>
      <c r="B317" s="26" t="s">
        <v>143</v>
      </c>
      <c r="C317" s="26" t="s">
        <v>143</v>
      </c>
      <c r="D317" s="26" t="s">
        <v>143</v>
      </c>
      <c r="E317" s="26" t="s">
        <v>143</v>
      </c>
      <c r="F317" s="26" t="s">
        <v>143</v>
      </c>
      <c r="G317" s="26" t="s">
        <v>143</v>
      </c>
      <c r="H317" s="26">
        <v>68</v>
      </c>
      <c r="I317" s="26">
        <v>20</v>
      </c>
      <c r="J317" s="26">
        <v>10</v>
      </c>
      <c r="K317" s="26">
        <v>6</v>
      </c>
      <c r="L317" s="137"/>
      <c r="M317" s="137"/>
      <c r="N317" s="54" t="s">
        <v>182</v>
      </c>
    </row>
    <row r="318" s="62" customFormat="1" ht="50.1" customHeight="1" spans="1:14">
      <c r="A318" s="88" t="s">
        <v>251</v>
      </c>
      <c r="B318" s="26" t="s">
        <v>143</v>
      </c>
      <c r="C318" s="26" t="s">
        <v>143</v>
      </c>
      <c r="D318" s="26" t="s">
        <v>143</v>
      </c>
      <c r="E318" s="26" t="s">
        <v>143</v>
      </c>
      <c r="F318" s="26">
        <v>25</v>
      </c>
      <c r="G318" s="26">
        <v>19</v>
      </c>
      <c r="H318" s="26" t="s">
        <v>143</v>
      </c>
      <c r="I318" s="26" t="s">
        <v>143</v>
      </c>
      <c r="J318" s="26">
        <v>71</v>
      </c>
      <c r="K318" s="26">
        <v>52</v>
      </c>
      <c r="L318" s="26"/>
      <c r="M318" s="137"/>
      <c r="N318" s="54" t="s">
        <v>229</v>
      </c>
    </row>
    <row r="319" s="62" customFormat="1" ht="50.1" customHeight="1" spans="1:14">
      <c r="A319" s="88" t="s">
        <v>252</v>
      </c>
      <c r="B319" s="26" t="s">
        <v>143</v>
      </c>
      <c r="C319" s="26" t="s">
        <v>143</v>
      </c>
      <c r="D319" s="26">
        <v>9</v>
      </c>
      <c r="E319" s="26">
        <v>6</v>
      </c>
      <c r="F319" s="26" t="s">
        <v>143</v>
      </c>
      <c r="G319" s="26" t="s">
        <v>143</v>
      </c>
      <c r="H319" s="26" t="s">
        <v>143</v>
      </c>
      <c r="I319" s="26" t="s">
        <v>143</v>
      </c>
      <c r="J319" s="26">
        <v>11</v>
      </c>
      <c r="K319" s="26">
        <v>8</v>
      </c>
      <c r="L319" s="26"/>
      <c r="M319" s="137"/>
      <c r="N319" s="54" t="s">
        <v>253</v>
      </c>
    </row>
    <row r="320" s="62" customFormat="1" ht="50.1" customHeight="1" spans="1:14">
      <c r="A320" s="88" t="s">
        <v>254</v>
      </c>
      <c r="B320" s="26" t="s">
        <v>143</v>
      </c>
      <c r="C320" s="26" t="s">
        <v>143</v>
      </c>
      <c r="D320" s="26" t="s">
        <v>143</v>
      </c>
      <c r="E320" s="26" t="s">
        <v>143</v>
      </c>
      <c r="F320" s="26">
        <v>12</v>
      </c>
      <c r="G320" s="26">
        <v>12</v>
      </c>
      <c r="H320" s="26">
        <v>33</v>
      </c>
      <c r="I320" s="26">
        <v>15</v>
      </c>
      <c r="J320" s="26">
        <v>296</v>
      </c>
      <c r="K320" s="26">
        <v>107</v>
      </c>
      <c r="L320" s="26"/>
      <c r="M320" s="137"/>
      <c r="N320" s="54" t="s">
        <v>188</v>
      </c>
    </row>
    <row r="321" s="62" customFormat="1" ht="50.1" customHeight="1" spans="1:14">
      <c r="A321" s="88" t="s">
        <v>255</v>
      </c>
      <c r="B321" s="26" t="s">
        <v>143</v>
      </c>
      <c r="C321" s="26" t="s">
        <v>143</v>
      </c>
      <c r="D321" s="26" t="s">
        <v>143</v>
      </c>
      <c r="E321" s="26" t="s">
        <v>143</v>
      </c>
      <c r="F321" s="26" t="s">
        <v>143</v>
      </c>
      <c r="G321" s="26" t="s">
        <v>143</v>
      </c>
      <c r="H321" s="26" t="s">
        <v>143</v>
      </c>
      <c r="I321" s="26" t="s">
        <v>143</v>
      </c>
      <c r="J321" s="26" t="s">
        <v>143</v>
      </c>
      <c r="K321" s="26" t="s">
        <v>143</v>
      </c>
      <c r="L321" s="26"/>
      <c r="M321" s="137"/>
      <c r="N321" s="54" t="s">
        <v>256</v>
      </c>
    </row>
    <row r="322" s="62" customFormat="1" ht="50.1" customHeight="1" spans="1:14">
      <c r="A322" s="88" t="s">
        <v>205</v>
      </c>
      <c r="B322" s="26" t="s">
        <v>143</v>
      </c>
      <c r="C322" s="26" t="s">
        <v>143</v>
      </c>
      <c r="D322" s="26" t="s">
        <v>143</v>
      </c>
      <c r="E322" s="26" t="s">
        <v>143</v>
      </c>
      <c r="F322" s="26" t="s">
        <v>143</v>
      </c>
      <c r="G322" s="26" t="s">
        <v>143</v>
      </c>
      <c r="H322" s="26">
        <v>24</v>
      </c>
      <c r="I322" s="26">
        <v>1</v>
      </c>
      <c r="J322" s="26">
        <v>10</v>
      </c>
      <c r="K322" s="26" t="s">
        <v>143</v>
      </c>
      <c r="L322" s="26"/>
      <c r="M322" s="137"/>
      <c r="N322" s="54" t="s">
        <v>206</v>
      </c>
    </row>
    <row r="323" s="62" customFormat="1" ht="50.1" customHeight="1" spans="1:14">
      <c r="A323" s="88" t="s">
        <v>257</v>
      </c>
      <c r="B323" s="26" t="s">
        <v>143</v>
      </c>
      <c r="C323" s="26" t="s">
        <v>143</v>
      </c>
      <c r="D323" s="26" t="s">
        <v>143</v>
      </c>
      <c r="E323" s="26" t="s">
        <v>143</v>
      </c>
      <c r="F323" s="26" t="s">
        <v>143</v>
      </c>
      <c r="G323" s="26" t="s">
        <v>143</v>
      </c>
      <c r="H323" s="26" t="s">
        <v>143</v>
      </c>
      <c r="I323" s="26" t="s">
        <v>143</v>
      </c>
      <c r="J323" s="26">
        <v>67</v>
      </c>
      <c r="K323" s="26">
        <v>22</v>
      </c>
      <c r="L323" s="26"/>
      <c r="M323" s="137"/>
      <c r="N323" s="54" t="s">
        <v>258</v>
      </c>
    </row>
    <row r="324" s="60" customFormat="1" ht="29.25" customHeight="1" spans="1:14">
      <c r="A324" s="89" t="s">
        <v>197</v>
      </c>
      <c r="B324" s="72">
        <v>7</v>
      </c>
      <c r="C324" s="72">
        <v>0</v>
      </c>
      <c r="D324" s="72">
        <f t="shared" ref="D324:K324" si="12">SUM(D309:D323)</f>
        <v>205</v>
      </c>
      <c r="E324" s="72">
        <f t="shared" si="12"/>
        <v>36</v>
      </c>
      <c r="F324" s="72">
        <f t="shared" si="12"/>
        <v>163</v>
      </c>
      <c r="G324" s="72">
        <f t="shared" si="12"/>
        <v>106</v>
      </c>
      <c r="H324" s="72">
        <f t="shared" si="12"/>
        <v>359</v>
      </c>
      <c r="I324" s="72">
        <f t="shared" si="12"/>
        <v>176</v>
      </c>
      <c r="J324" s="72">
        <f t="shared" si="12"/>
        <v>1376</v>
      </c>
      <c r="K324" s="72">
        <f t="shared" si="12"/>
        <v>811</v>
      </c>
      <c r="L324" s="72"/>
      <c r="M324" s="72"/>
      <c r="N324" s="110" t="s">
        <v>129</v>
      </c>
    </row>
    <row r="325" s="60" customFormat="1" ht="25.5" customHeight="1" spans="1:14">
      <c r="A325" s="74" t="s">
        <v>135</v>
      </c>
      <c r="B325" s="74"/>
      <c r="C325" s="74"/>
      <c r="D325" s="74"/>
      <c r="E325" s="74"/>
      <c r="F325" s="75"/>
      <c r="G325" s="75"/>
      <c r="H325" s="75"/>
      <c r="I325" s="75"/>
      <c r="J325" s="75"/>
      <c r="K325" s="101" t="s">
        <v>136</v>
      </c>
      <c r="L325" s="101"/>
      <c r="M325" s="101"/>
      <c r="N325" s="101"/>
    </row>
    <row r="326" s="60" customFormat="1" ht="30" customHeight="1" spans="1:14">
      <c r="A326" s="65"/>
      <c r="B326" s="66" t="s">
        <v>56</v>
      </c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5"/>
    </row>
    <row r="327" s="60" customFormat="1" ht="30" customHeight="1" spans="1:14">
      <c r="A327" s="115" t="s">
        <v>58</v>
      </c>
      <c r="B327" s="85" t="s">
        <v>59</v>
      </c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140"/>
      <c r="N327" s="115" t="s">
        <v>259</v>
      </c>
    </row>
    <row r="328" s="60" customFormat="1" ht="30" customHeight="1" spans="1:14">
      <c r="A328" s="86" t="s">
        <v>159</v>
      </c>
      <c r="B328" s="18" t="s">
        <v>123</v>
      </c>
      <c r="C328" s="18"/>
      <c r="D328" s="18" t="s">
        <v>122</v>
      </c>
      <c r="E328" s="18"/>
      <c r="F328" s="18" t="s">
        <v>121</v>
      </c>
      <c r="G328" s="18"/>
      <c r="H328" s="18" t="s">
        <v>120</v>
      </c>
      <c r="I328" s="18"/>
      <c r="J328" s="18" t="s">
        <v>119</v>
      </c>
      <c r="K328" s="18"/>
      <c r="L328" s="18"/>
      <c r="M328" s="18"/>
      <c r="N328" s="108" t="s">
        <v>160</v>
      </c>
    </row>
    <row r="329" s="60" customFormat="1" ht="30" customHeight="1" spans="1:14">
      <c r="A329" s="86"/>
      <c r="B329" s="78" t="s">
        <v>128</v>
      </c>
      <c r="C329" s="78"/>
      <c r="D329" s="19" t="s">
        <v>127</v>
      </c>
      <c r="E329" s="19"/>
      <c r="F329" s="19" t="s">
        <v>126</v>
      </c>
      <c r="G329" s="19"/>
      <c r="H329" s="19" t="s">
        <v>125</v>
      </c>
      <c r="I329" s="19"/>
      <c r="J329" s="19" t="s">
        <v>124</v>
      </c>
      <c r="K329" s="19"/>
      <c r="L329" s="78"/>
      <c r="M329" s="78"/>
      <c r="N329" s="108"/>
    </row>
    <row r="330" s="60" customFormat="1" ht="30" customHeight="1" spans="1:14">
      <c r="A330" s="86"/>
      <c r="B330" s="21" t="s">
        <v>129</v>
      </c>
      <c r="C330" s="21" t="s">
        <v>161</v>
      </c>
      <c r="D330" s="21" t="s">
        <v>129</v>
      </c>
      <c r="E330" s="21" t="s">
        <v>161</v>
      </c>
      <c r="F330" s="21" t="s">
        <v>129</v>
      </c>
      <c r="G330" s="21" t="s">
        <v>161</v>
      </c>
      <c r="H330" s="21" t="s">
        <v>129</v>
      </c>
      <c r="I330" s="21" t="s">
        <v>161</v>
      </c>
      <c r="J330" s="21" t="s">
        <v>129</v>
      </c>
      <c r="K330" s="21" t="s">
        <v>161</v>
      </c>
      <c r="L330" s="21"/>
      <c r="M330" s="21"/>
      <c r="N330" s="108"/>
    </row>
    <row r="331" s="60" customFormat="1" ht="30" customHeight="1" spans="1:14">
      <c r="A331" s="87"/>
      <c r="B331" s="19" t="s">
        <v>131</v>
      </c>
      <c r="C331" s="78" t="s">
        <v>162</v>
      </c>
      <c r="D331" s="19" t="s">
        <v>131</v>
      </c>
      <c r="E331" s="78" t="s">
        <v>162</v>
      </c>
      <c r="F331" s="19" t="s">
        <v>131</v>
      </c>
      <c r="G331" s="78" t="s">
        <v>162</v>
      </c>
      <c r="H331" s="19" t="s">
        <v>131</v>
      </c>
      <c r="I331" s="78" t="s">
        <v>162</v>
      </c>
      <c r="J331" s="19" t="s">
        <v>131</v>
      </c>
      <c r="K331" s="78" t="s">
        <v>162</v>
      </c>
      <c r="L331" s="19"/>
      <c r="M331" s="19"/>
      <c r="N331" s="109"/>
    </row>
    <row r="332" s="60" customFormat="1" ht="50.1" customHeight="1" spans="1:14">
      <c r="A332" s="139" t="s">
        <v>163</v>
      </c>
      <c r="B332" s="26" t="s">
        <v>143</v>
      </c>
      <c r="C332" s="26" t="s">
        <v>143</v>
      </c>
      <c r="D332" s="26" t="s">
        <v>143</v>
      </c>
      <c r="E332" s="26" t="s">
        <v>143</v>
      </c>
      <c r="F332" s="26" t="s">
        <v>143</v>
      </c>
      <c r="G332" s="26" t="s">
        <v>143</v>
      </c>
      <c r="H332" s="26">
        <v>172</v>
      </c>
      <c r="I332" s="26">
        <v>147</v>
      </c>
      <c r="J332" s="26">
        <v>810</v>
      </c>
      <c r="K332" s="26">
        <v>613</v>
      </c>
      <c r="L332" s="26"/>
      <c r="M332" s="26"/>
      <c r="N332" s="141" t="s">
        <v>164</v>
      </c>
    </row>
    <row r="333" s="60" customFormat="1" ht="50.1" customHeight="1" spans="1:14">
      <c r="A333" s="139" t="s">
        <v>199</v>
      </c>
      <c r="B333" s="26" t="s">
        <v>143</v>
      </c>
      <c r="C333" s="26" t="s">
        <v>143</v>
      </c>
      <c r="D333" s="26" t="s">
        <v>143</v>
      </c>
      <c r="E333" s="26" t="s">
        <v>143</v>
      </c>
      <c r="F333" s="26" t="s">
        <v>143</v>
      </c>
      <c r="G333" s="26" t="s">
        <v>143</v>
      </c>
      <c r="H333" s="26">
        <v>21</v>
      </c>
      <c r="I333" s="26">
        <v>6</v>
      </c>
      <c r="J333" s="26">
        <v>56</v>
      </c>
      <c r="K333" s="26">
        <v>23</v>
      </c>
      <c r="L333" s="26"/>
      <c r="M333" s="26"/>
      <c r="N333" s="141" t="s">
        <v>200</v>
      </c>
    </row>
    <row r="334" s="60" customFormat="1" ht="50.1" customHeight="1" spans="1:14">
      <c r="A334" s="139" t="s">
        <v>243</v>
      </c>
      <c r="B334" s="26">
        <v>9</v>
      </c>
      <c r="C334" s="26">
        <v>5</v>
      </c>
      <c r="D334" s="26">
        <v>73</v>
      </c>
      <c r="E334" s="26">
        <v>50</v>
      </c>
      <c r="F334" s="26">
        <v>31</v>
      </c>
      <c r="G334" s="26">
        <v>10</v>
      </c>
      <c r="H334" s="26" t="s">
        <v>143</v>
      </c>
      <c r="I334" s="26" t="s">
        <v>143</v>
      </c>
      <c r="J334" s="26" t="s">
        <v>143</v>
      </c>
      <c r="K334" s="26" t="s">
        <v>143</v>
      </c>
      <c r="L334" s="26"/>
      <c r="M334" s="26"/>
      <c r="N334" s="141" t="s">
        <v>166</v>
      </c>
    </row>
    <row r="335" s="60" customFormat="1" ht="50.1" customHeight="1" spans="1:14">
      <c r="A335" s="139" t="s">
        <v>244</v>
      </c>
      <c r="B335" s="26" t="s">
        <v>143</v>
      </c>
      <c r="C335" s="26" t="s">
        <v>143</v>
      </c>
      <c r="D335" s="26" t="s">
        <v>143</v>
      </c>
      <c r="E335" s="26" t="s">
        <v>143</v>
      </c>
      <c r="F335" s="26">
        <v>23</v>
      </c>
      <c r="G335" s="26">
        <v>22</v>
      </c>
      <c r="H335" s="26">
        <v>35</v>
      </c>
      <c r="I335" s="26">
        <v>26</v>
      </c>
      <c r="J335" s="26" t="s">
        <v>143</v>
      </c>
      <c r="K335" s="26" t="s">
        <v>143</v>
      </c>
      <c r="L335" s="26"/>
      <c r="M335" s="26"/>
      <c r="N335" s="141" t="s">
        <v>168</v>
      </c>
    </row>
    <row r="336" s="60" customFormat="1" ht="50.1" customHeight="1" spans="1:14">
      <c r="A336" s="139" t="s">
        <v>260</v>
      </c>
      <c r="B336" s="26" t="s">
        <v>143</v>
      </c>
      <c r="C336" s="26" t="s">
        <v>143</v>
      </c>
      <c r="D336" s="26" t="s">
        <v>143</v>
      </c>
      <c r="E336" s="26" t="s">
        <v>143</v>
      </c>
      <c r="F336" s="26" t="s">
        <v>143</v>
      </c>
      <c r="G336" s="26" t="s">
        <v>143</v>
      </c>
      <c r="H336" s="26" t="s">
        <v>143</v>
      </c>
      <c r="I336" s="26" t="s">
        <v>143</v>
      </c>
      <c r="J336" s="26" t="s">
        <v>143</v>
      </c>
      <c r="K336" s="26" t="s">
        <v>143</v>
      </c>
      <c r="L336" s="26"/>
      <c r="M336" s="26"/>
      <c r="N336" s="141" t="s">
        <v>261</v>
      </c>
    </row>
    <row r="337" s="60" customFormat="1" ht="50.1" customHeight="1" spans="1:14">
      <c r="A337" s="139" t="s">
        <v>171</v>
      </c>
      <c r="B337" s="26" t="s">
        <v>143</v>
      </c>
      <c r="C337" s="26" t="s">
        <v>143</v>
      </c>
      <c r="D337" s="26">
        <v>200</v>
      </c>
      <c r="E337" s="26">
        <v>2</v>
      </c>
      <c r="F337" s="26">
        <v>27</v>
      </c>
      <c r="G337" s="26">
        <v>4</v>
      </c>
      <c r="H337" s="26">
        <v>75</v>
      </c>
      <c r="I337" s="26">
        <v>27</v>
      </c>
      <c r="J337" s="26">
        <v>166</v>
      </c>
      <c r="K337" s="26">
        <v>83</v>
      </c>
      <c r="L337" s="26"/>
      <c r="M337" s="26"/>
      <c r="N337" s="141" t="s">
        <v>247</v>
      </c>
    </row>
    <row r="338" s="60" customFormat="1" ht="50.1" customHeight="1" spans="1:14">
      <c r="A338" s="139" t="s">
        <v>249</v>
      </c>
      <c r="B338" s="26" t="s">
        <v>143</v>
      </c>
      <c r="C338" s="26" t="s">
        <v>143</v>
      </c>
      <c r="D338" s="26" t="s">
        <v>143</v>
      </c>
      <c r="E338" s="26" t="s">
        <v>143</v>
      </c>
      <c r="F338" s="26" t="s">
        <v>143</v>
      </c>
      <c r="G338" s="26" t="s">
        <v>143</v>
      </c>
      <c r="H338" s="26">
        <v>258</v>
      </c>
      <c r="I338" s="26">
        <v>130</v>
      </c>
      <c r="J338" s="26">
        <v>68</v>
      </c>
      <c r="K338" s="26">
        <v>46</v>
      </c>
      <c r="L338" s="26"/>
      <c r="M338" s="26"/>
      <c r="N338" s="141" t="s">
        <v>176</v>
      </c>
    </row>
    <row r="339" s="60" customFormat="1" ht="50.1" customHeight="1" spans="1:14">
      <c r="A339" s="139" t="s">
        <v>177</v>
      </c>
      <c r="B339" s="26" t="s">
        <v>143</v>
      </c>
      <c r="C339" s="26" t="s">
        <v>143</v>
      </c>
      <c r="D339" s="26" t="s">
        <v>143</v>
      </c>
      <c r="E339" s="26" t="s">
        <v>143</v>
      </c>
      <c r="F339" s="26">
        <v>36</v>
      </c>
      <c r="G339" s="26">
        <v>1</v>
      </c>
      <c r="H339" s="26">
        <v>63</v>
      </c>
      <c r="I339" s="26">
        <v>8</v>
      </c>
      <c r="J339" s="26">
        <v>38</v>
      </c>
      <c r="K339" s="26">
        <v>8</v>
      </c>
      <c r="L339" s="26"/>
      <c r="M339" s="26"/>
      <c r="N339" s="141" t="s">
        <v>178</v>
      </c>
    </row>
    <row r="340" s="60" customFormat="1" ht="50.1" customHeight="1" spans="1:14">
      <c r="A340" s="139" t="s">
        <v>262</v>
      </c>
      <c r="B340" s="26" t="s">
        <v>143</v>
      </c>
      <c r="C340" s="26" t="s">
        <v>143</v>
      </c>
      <c r="D340" s="26" t="s">
        <v>143</v>
      </c>
      <c r="E340" s="26" t="s">
        <v>143</v>
      </c>
      <c r="F340" s="26" t="s">
        <v>143</v>
      </c>
      <c r="G340" s="26" t="s">
        <v>143</v>
      </c>
      <c r="H340" s="26">
        <v>18</v>
      </c>
      <c r="I340" s="26">
        <v>4</v>
      </c>
      <c r="J340" s="26">
        <v>8</v>
      </c>
      <c r="K340" s="26">
        <v>4</v>
      </c>
      <c r="L340" s="26"/>
      <c r="M340" s="26"/>
      <c r="N340" s="141" t="s">
        <v>263</v>
      </c>
    </row>
    <row r="341" s="60" customFormat="1" ht="50.1" customHeight="1" spans="1:14">
      <c r="A341" s="139" t="s">
        <v>252</v>
      </c>
      <c r="B341" s="26" t="s">
        <v>143</v>
      </c>
      <c r="C341" s="26" t="s">
        <v>143</v>
      </c>
      <c r="D341" s="26">
        <v>51</v>
      </c>
      <c r="E341" s="26">
        <v>39</v>
      </c>
      <c r="F341" s="26">
        <v>9</v>
      </c>
      <c r="G341" s="26">
        <v>9</v>
      </c>
      <c r="H341" s="26">
        <v>37</v>
      </c>
      <c r="I341" s="26">
        <v>24</v>
      </c>
      <c r="J341" s="26">
        <v>24</v>
      </c>
      <c r="K341" s="26">
        <v>14</v>
      </c>
      <c r="L341" s="26"/>
      <c r="M341" s="26"/>
      <c r="N341" s="141" t="s">
        <v>253</v>
      </c>
    </row>
    <row r="342" s="60" customFormat="1" ht="50.1" customHeight="1" spans="1:14">
      <c r="A342" s="139" t="s">
        <v>254</v>
      </c>
      <c r="B342" s="26" t="s">
        <v>143</v>
      </c>
      <c r="C342" s="26" t="s">
        <v>143</v>
      </c>
      <c r="D342" s="26" t="s">
        <v>143</v>
      </c>
      <c r="E342" s="26" t="s">
        <v>143</v>
      </c>
      <c r="F342" s="26" t="s">
        <v>143</v>
      </c>
      <c r="G342" s="26" t="s">
        <v>143</v>
      </c>
      <c r="H342" s="26">
        <v>32</v>
      </c>
      <c r="I342" s="26">
        <v>8</v>
      </c>
      <c r="J342" s="26">
        <v>234</v>
      </c>
      <c r="K342" s="26">
        <v>117</v>
      </c>
      <c r="L342" s="26"/>
      <c r="M342" s="26"/>
      <c r="N342" s="141" t="s">
        <v>188</v>
      </c>
    </row>
    <row r="343" s="60" customFormat="1" ht="50.1" customHeight="1" spans="1:14">
      <c r="A343" s="139" t="s">
        <v>264</v>
      </c>
      <c r="B343" s="26" t="s">
        <v>143</v>
      </c>
      <c r="C343" s="26" t="s">
        <v>143</v>
      </c>
      <c r="D343" s="26" t="s">
        <v>143</v>
      </c>
      <c r="E343" s="26" t="s">
        <v>143</v>
      </c>
      <c r="F343" s="26" t="s">
        <v>143</v>
      </c>
      <c r="G343" s="26" t="s">
        <v>143</v>
      </c>
      <c r="H343" s="26">
        <v>6</v>
      </c>
      <c r="I343" s="26">
        <v>5</v>
      </c>
      <c r="J343" s="26">
        <v>21</v>
      </c>
      <c r="K343" s="26">
        <v>12</v>
      </c>
      <c r="L343" s="26"/>
      <c r="M343" s="26"/>
      <c r="N343" s="141" t="s">
        <v>265</v>
      </c>
    </row>
    <row r="344" s="60" customFormat="1" ht="50.1" customHeight="1" spans="1:14">
      <c r="A344" s="139" t="s">
        <v>205</v>
      </c>
      <c r="B344" s="26" t="s">
        <v>143</v>
      </c>
      <c r="C344" s="26" t="s">
        <v>143</v>
      </c>
      <c r="D344" s="26" t="s">
        <v>143</v>
      </c>
      <c r="E344" s="26" t="s">
        <v>143</v>
      </c>
      <c r="F344" s="26" t="s">
        <v>143</v>
      </c>
      <c r="G344" s="26" t="s">
        <v>143</v>
      </c>
      <c r="H344" s="26">
        <v>45</v>
      </c>
      <c r="I344" s="26">
        <v>1</v>
      </c>
      <c r="J344" s="26">
        <v>67</v>
      </c>
      <c r="K344" s="26">
        <v>11</v>
      </c>
      <c r="L344" s="26"/>
      <c r="M344" s="26"/>
      <c r="N344" s="141" t="s">
        <v>206</v>
      </c>
    </row>
    <row r="345" s="60" customFormat="1" ht="50.1" customHeight="1" spans="1:14">
      <c r="A345" s="139" t="s">
        <v>257</v>
      </c>
      <c r="B345" s="26" t="s">
        <v>143</v>
      </c>
      <c r="C345" s="26" t="s">
        <v>143</v>
      </c>
      <c r="D345" s="26" t="s">
        <v>143</v>
      </c>
      <c r="E345" s="26" t="s">
        <v>143</v>
      </c>
      <c r="F345" s="26" t="s">
        <v>143</v>
      </c>
      <c r="G345" s="26" t="s">
        <v>143</v>
      </c>
      <c r="H345" s="26" t="s">
        <v>143</v>
      </c>
      <c r="I345" s="26" t="s">
        <v>143</v>
      </c>
      <c r="J345" s="26">
        <v>129</v>
      </c>
      <c r="K345" s="26">
        <v>66</v>
      </c>
      <c r="L345" s="26"/>
      <c r="M345" s="26"/>
      <c r="N345" s="141" t="s">
        <v>258</v>
      </c>
    </row>
    <row r="346" s="60" customFormat="1" ht="50.1" customHeight="1" spans="1:14">
      <c r="A346" s="139" t="s">
        <v>266</v>
      </c>
      <c r="B346" s="26" t="s">
        <v>143</v>
      </c>
      <c r="C346" s="26" t="s">
        <v>143</v>
      </c>
      <c r="D346" s="26" t="s">
        <v>143</v>
      </c>
      <c r="E346" s="26" t="s">
        <v>143</v>
      </c>
      <c r="F346" s="26" t="s">
        <v>143</v>
      </c>
      <c r="G346" s="26" t="s">
        <v>143</v>
      </c>
      <c r="H346" s="26" t="s">
        <v>143</v>
      </c>
      <c r="I346" s="26" t="s">
        <v>143</v>
      </c>
      <c r="J346" s="26">
        <v>44</v>
      </c>
      <c r="K346" s="26">
        <v>11</v>
      </c>
      <c r="L346" s="58"/>
      <c r="M346" s="58"/>
      <c r="N346" s="141" t="s">
        <v>267</v>
      </c>
    </row>
    <row r="347" s="60" customFormat="1" ht="50.1" customHeight="1" spans="1:14">
      <c r="A347" s="139" t="s">
        <v>268</v>
      </c>
      <c r="B347" s="26" t="s">
        <v>143</v>
      </c>
      <c r="C347" s="26" t="s">
        <v>143</v>
      </c>
      <c r="D347" s="26" t="s">
        <v>143</v>
      </c>
      <c r="E347" s="26" t="s">
        <v>143</v>
      </c>
      <c r="F347" s="26" t="s">
        <v>143</v>
      </c>
      <c r="G347" s="26" t="s">
        <v>143</v>
      </c>
      <c r="H347" s="26" t="s">
        <v>143</v>
      </c>
      <c r="I347" s="26" t="s">
        <v>143</v>
      </c>
      <c r="J347" s="26">
        <v>60</v>
      </c>
      <c r="K347" s="26">
        <v>22</v>
      </c>
      <c r="L347" s="26"/>
      <c r="M347" s="26"/>
      <c r="N347" s="141" t="s">
        <v>269</v>
      </c>
    </row>
    <row r="348" s="60" customFormat="1" ht="29.25" customHeight="1" spans="1:14">
      <c r="A348" s="89" t="s">
        <v>197</v>
      </c>
      <c r="B348" s="72">
        <f>SUM(B332:B347)</f>
        <v>9</v>
      </c>
      <c r="C348" s="72">
        <f>SUM(C332:C347)</f>
        <v>5</v>
      </c>
      <c r="D348" s="72">
        <f>SUM(D332:D347)</f>
        <v>324</v>
      </c>
      <c r="E348" s="72">
        <f>SUM(E332:E347)</f>
        <v>91</v>
      </c>
      <c r="F348" s="72">
        <f t="shared" ref="F348:K348" si="13">SUM(F332:F347)</f>
        <v>126</v>
      </c>
      <c r="G348" s="72">
        <f t="shared" si="13"/>
        <v>46</v>
      </c>
      <c r="H348" s="72">
        <f t="shared" si="13"/>
        <v>762</v>
      </c>
      <c r="I348" s="72">
        <f t="shared" si="13"/>
        <v>386</v>
      </c>
      <c r="J348" s="72">
        <f t="shared" si="13"/>
        <v>1725</v>
      </c>
      <c r="K348" s="72">
        <f t="shared" si="13"/>
        <v>1030</v>
      </c>
      <c r="L348" s="72"/>
      <c r="M348" s="72"/>
      <c r="N348" s="110" t="s">
        <v>129</v>
      </c>
    </row>
    <row r="349" s="60" customFormat="1" ht="25.5" customHeight="1" spans="1:14">
      <c r="A349" s="74" t="s">
        <v>135</v>
      </c>
      <c r="B349" s="74"/>
      <c r="C349" s="74"/>
      <c r="D349" s="74"/>
      <c r="E349" s="74"/>
      <c r="F349" s="75"/>
      <c r="G349" s="75"/>
      <c r="H349" s="75"/>
      <c r="I349" s="75"/>
      <c r="J349" s="75"/>
      <c r="K349" s="101" t="s">
        <v>136</v>
      </c>
      <c r="L349" s="101"/>
      <c r="M349" s="101"/>
      <c r="N349" s="101"/>
    </row>
    <row r="350" s="60" customFormat="1" ht="30" customHeight="1" spans="1:14">
      <c r="A350" s="65"/>
      <c r="B350" s="66" t="s">
        <v>60</v>
      </c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5"/>
    </row>
    <row r="351" s="60" customFormat="1" ht="30" customHeight="1" spans="1:14">
      <c r="A351" s="115" t="s">
        <v>62</v>
      </c>
      <c r="B351" s="85" t="s">
        <v>63</v>
      </c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140"/>
      <c r="N351" s="115" t="s">
        <v>270</v>
      </c>
    </row>
    <row r="352" s="60" customFormat="1" ht="30" customHeight="1" spans="1:14">
      <c r="A352" s="86" t="s">
        <v>159</v>
      </c>
      <c r="B352" s="18" t="s">
        <v>123</v>
      </c>
      <c r="C352" s="18"/>
      <c r="D352" s="18" t="s">
        <v>122</v>
      </c>
      <c r="E352" s="18"/>
      <c r="F352" s="18" t="s">
        <v>121</v>
      </c>
      <c r="G352" s="18"/>
      <c r="H352" s="18" t="s">
        <v>120</v>
      </c>
      <c r="I352" s="18"/>
      <c r="J352" s="18" t="s">
        <v>119</v>
      </c>
      <c r="K352" s="18"/>
      <c r="L352" s="18"/>
      <c r="M352" s="18"/>
      <c r="N352" s="108" t="s">
        <v>160</v>
      </c>
    </row>
    <row r="353" s="60" customFormat="1" ht="30" customHeight="1" spans="1:14">
      <c r="A353" s="86"/>
      <c r="B353" s="78" t="s">
        <v>128</v>
      </c>
      <c r="C353" s="78"/>
      <c r="D353" s="19" t="s">
        <v>127</v>
      </c>
      <c r="E353" s="19"/>
      <c r="F353" s="19" t="s">
        <v>126</v>
      </c>
      <c r="G353" s="19"/>
      <c r="H353" s="19" t="s">
        <v>125</v>
      </c>
      <c r="I353" s="19"/>
      <c r="J353" s="19" t="s">
        <v>124</v>
      </c>
      <c r="K353" s="19"/>
      <c r="L353" s="78"/>
      <c r="M353" s="78"/>
      <c r="N353" s="108"/>
    </row>
    <row r="354" s="60" customFormat="1" ht="30" customHeight="1" spans="1:14">
      <c r="A354" s="86"/>
      <c r="B354" s="21" t="s">
        <v>129</v>
      </c>
      <c r="C354" s="21" t="s">
        <v>161</v>
      </c>
      <c r="D354" s="21" t="s">
        <v>129</v>
      </c>
      <c r="E354" s="21" t="s">
        <v>161</v>
      </c>
      <c r="F354" s="21" t="s">
        <v>129</v>
      </c>
      <c r="G354" s="21" t="s">
        <v>161</v>
      </c>
      <c r="H354" s="21" t="s">
        <v>129</v>
      </c>
      <c r="I354" s="21" t="s">
        <v>161</v>
      </c>
      <c r="J354" s="21" t="s">
        <v>129</v>
      </c>
      <c r="K354" s="21" t="s">
        <v>161</v>
      </c>
      <c r="L354" s="21"/>
      <c r="M354" s="21"/>
      <c r="N354" s="108"/>
    </row>
    <row r="355" s="60" customFormat="1" ht="30" customHeight="1" spans="1:14">
      <c r="A355" s="87"/>
      <c r="B355" s="19" t="s">
        <v>131</v>
      </c>
      <c r="C355" s="78" t="s">
        <v>162</v>
      </c>
      <c r="D355" s="19" t="s">
        <v>131</v>
      </c>
      <c r="E355" s="78" t="s">
        <v>162</v>
      </c>
      <c r="F355" s="19" t="s">
        <v>131</v>
      </c>
      <c r="G355" s="78" t="s">
        <v>162</v>
      </c>
      <c r="H355" s="19" t="s">
        <v>131</v>
      </c>
      <c r="I355" s="78" t="s">
        <v>162</v>
      </c>
      <c r="J355" s="19" t="s">
        <v>131</v>
      </c>
      <c r="K355" s="78" t="s">
        <v>162</v>
      </c>
      <c r="L355" s="19"/>
      <c r="M355" s="19"/>
      <c r="N355" s="109"/>
    </row>
    <row r="356" s="60" customFormat="1" ht="50.1" customHeight="1" spans="1:14">
      <c r="A356" s="139" t="s">
        <v>163</v>
      </c>
      <c r="B356" s="26" t="s">
        <v>143</v>
      </c>
      <c r="C356" s="26" t="s">
        <v>143</v>
      </c>
      <c r="D356" s="26" t="s">
        <v>143</v>
      </c>
      <c r="E356" s="26" t="s">
        <v>143</v>
      </c>
      <c r="F356" s="26" t="s">
        <v>143</v>
      </c>
      <c r="G356" s="26" t="s">
        <v>143</v>
      </c>
      <c r="H356" s="26">
        <v>45</v>
      </c>
      <c r="I356" s="26">
        <v>39</v>
      </c>
      <c r="J356" s="26">
        <v>350</v>
      </c>
      <c r="K356" s="26">
        <v>237</v>
      </c>
      <c r="L356" s="26"/>
      <c r="M356" s="26"/>
      <c r="N356" s="141" t="s">
        <v>164</v>
      </c>
    </row>
    <row r="357" s="60" customFormat="1" ht="50.1" customHeight="1" spans="1:14">
      <c r="A357" s="139" t="s">
        <v>199</v>
      </c>
      <c r="B357" s="26" t="s">
        <v>143</v>
      </c>
      <c r="C357" s="26" t="s">
        <v>143</v>
      </c>
      <c r="D357" s="26" t="s">
        <v>143</v>
      </c>
      <c r="E357" s="26" t="s">
        <v>143</v>
      </c>
      <c r="F357" s="26" t="s">
        <v>143</v>
      </c>
      <c r="G357" s="26" t="s">
        <v>143</v>
      </c>
      <c r="H357" s="26">
        <v>18</v>
      </c>
      <c r="I357" s="26">
        <v>6</v>
      </c>
      <c r="J357" s="26">
        <v>0</v>
      </c>
      <c r="K357" s="26" t="s">
        <v>143</v>
      </c>
      <c r="L357" s="26"/>
      <c r="M357" s="26"/>
      <c r="N357" s="141" t="s">
        <v>200</v>
      </c>
    </row>
    <row r="358" s="60" customFormat="1" ht="50.1" customHeight="1" spans="1:14">
      <c r="A358" s="139" t="s">
        <v>243</v>
      </c>
      <c r="B358" s="26" t="s">
        <v>143</v>
      </c>
      <c r="C358" s="26" t="s">
        <v>143</v>
      </c>
      <c r="D358" s="26" t="s">
        <v>143</v>
      </c>
      <c r="E358" s="26" t="s">
        <v>143</v>
      </c>
      <c r="F358" s="26" t="s">
        <v>143</v>
      </c>
      <c r="G358" s="26" t="s">
        <v>143</v>
      </c>
      <c r="H358" s="26" t="s">
        <v>143</v>
      </c>
      <c r="I358" s="26" t="s">
        <v>143</v>
      </c>
      <c r="J358" s="26" t="s">
        <v>143</v>
      </c>
      <c r="K358" s="26" t="s">
        <v>143</v>
      </c>
      <c r="L358" s="26"/>
      <c r="M358" s="26"/>
      <c r="N358" s="141" t="s">
        <v>166</v>
      </c>
    </row>
    <row r="359" s="60" customFormat="1" ht="50.1" customHeight="1" spans="1:14">
      <c r="A359" s="139" t="s">
        <v>244</v>
      </c>
      <c r="B359" s="26" t="s">
        <v>143</v>
      </c>
      <c r="C359" s="26" t="s">
        <v>143</v>
      </c>
      <c r="D359" s="26" t="s">
        <v>143</v>
      </c>
      <c r="E359" s="26" t="s">
        <v>143</v>
      </c>
      <c r="F359" s="26" t="s">
        <v>143</v>
      </c>
      <c r="G359" s="26" t="s">
        <v>143</v>
      </c>
      <c r="H359" s="26" t="s">
        <v>143</v>
      </c>
      <c r="I359" s="26" t="s">
        <v>143</v>
      </c>
      <c r="J359" s="26" t="s">
        <v>143</v>
      </c>
      <c r="K359" s="26" t="s">
        <v>143</v>
      </c>
      <c r="L359" s="26"/>
      <c r="M359" s="26"/>
      <c r="N359" s="141" t="s">
        <v>168</v>
      </c>
    </row>
    <row r="360" s="60" customFormat="1" ht="50.1" customHeight="1" spans="1:14">
      <c r="A360" s="139" t="s">
        <v>171</v>
      </c>
      <c r="B360" s="26" t="s">
        <v>143</v>
      </c>
      <c r="C360" s="26" t="s">
        <v>143</v>
      </c>
      <c r="D360" s="26">
        <v>133</v>
      </c>
      <c r="E360" s="26" t="s">
        <v>143</v>
      </c>
      <c r="F360" s="26" t="s">
        <v>143</v>
      </c>
      <c r="G360" s="26" t="s">
        <v>143</v>
      </c>
      <c r="H360" s="26">
        <v>67</v>
      </c>
      <c r="I360" s="26">
        <v>30</v>
      </c>
      <c r="J360" s="26">
        <v>247</v>
      </c>
      <c r="K360" s="26">
        <v>113</v>
      </c>
      <c r="L360" s="26"/>
      <c r="M360" s="26"/>
      <c r="N360" s="141" t="s">
        <v>247</v>
      </c>
    </row>
    <row r="361" s="60" customFormat="1" ht="50.1" customHeight="1" spans="1:14">
      <c r="A361" s="139" t="s">
        <v>248</v>
      </c>
      <c r="B361" s="26" t="s">
        <v>143</v>
      </c>
      <c r="C361" s="26" t="s">
        <v>143</v>
      </c>
      <c r="D361" s="26" t="s">
        <v>143</v>
      </c>
      <c r="E361" s="26" t="s">
        <v>143</v>
      </c>
      <c r="F361" s="26">
        <v>4</v>
      </c>
      <c r="G361" s="26">
        <v>4</v>
      </c>
      <c r="H361" s="26" t="s">
        <v>143</v>
      </c>
      <c r="I361" s="26" t="s">
        <v>143</v>
      </c>
      <c r="J361" s="26" t="s">
        <v>143</v>
      </c>
      <c r="K361" s="26" t="s">
        <v>143</v>
      </c>
      <c r="L361" s="26"/>
      <c r="M361" s="26"/>
      <c r="N361" s="141" t="s">
        <v>174</v>
      </c>
    </row>
    <row r="362" s="60" customFormat="1" ht="50.1" customHeight="1" spans="1:14">
      <c r="A362" s="139" t="s">
        <v>249</v>
      </c>
      <c r="B362" s="26" t="s">
        <v>143</v>
      </c>
      <c r="C362" s="26" t="s">
        <v>143</v>
      </c>
      <c r="D362" s="26" t="s">
        <v>143</v>
      </c>
      <c r="E362" s="26" t="s">
        <v>143</v>
      </c>
      <c r="F362" s="26" t="s">
        <v>143</v>
      </c>
      <c r="G362" s="26" t="s">
        <v>143</v>
      </c>
      <c r="H362" s="26">
        <v>187</v>
      </c>
      <c r="I362" s="26">
        <v>78</v>
      </c>
      <c r="J362" s="26">
        <v>46</v>
      </c>
      <c r="K362" s="26">
        <v>30</v>
      </c>
      <c r="L362" s="26"/>
      <c r="M362" s="26"/>
      <c r="N362" s="141" t="s">
        <v>176</v>
      </c>
    </row>
    <row r="363" s="60" customFormat="1" ht="50.1" customHeight="1" spans="1:14">
      <c r="A363" s="139" t="s">
        <v>177</v>
      </c>
      <c r="B363" s="26" t="s">
        <v>143</v>
      </c>
      <c r="C363" s="26" t="s">
        <v>143</v>
      </c>
      <c r="D363" s="26" t="s">
        <v>143</v>
      </c>
      <c r="E363" s="26" t="s">
        <v>143</v>
      </c>
      <c r="F363" s="26" t="s">
        <v>143</v>
      </c>
      <c r="G363" s="26" t="s">
        <v>143</v>
      </c>
      <c r="H363" s="26" t="s">
        <v>143</v>
      </c>
      <c r="I363" s="26" t="s">
        <v>143</v>
      </c>
      <c r="J363" s="26" t="s">
        <v>143</v>
      </c>
      <c r="K363" s="26" t="s">
        <v>143</v>
      </c>
      <c r="L363" s="26"/>
      <c r="M363" s="26"/>
      <c r="N363" s="141" t="s">
        <v>178</v>
      </c>
    </row>
    <row r="364" s="60" customFormat="1" ht="50.1" customHeight="1" spans="1:14">
      <c r="A364" s="139" t="s">
        <v>262</v>
      </c>
      <c r="B364" s="26" t="s">
        <v>143</v>
      </c>
      <c r="C364" s="26" t="s">
        <v>143</v>
      </c>
      <c r="D364" s="26" t="s">
        <v>143</v>
      </c>
      <c r="E364" s="26" t="s">
        <v>143</v>
      </c>
      <c r="F364" s="26" t="s">
        <v>143</v>
      </c>
      <c r="G364" s="26" t="s">
        <v>143</v>
      </c>
      <c r="H364" s="26" t="s">
        <v>143</v>
      </c>
      <c r="I364" s="26" t="s">
        <v>143</v>
      </c>
      <c r="J364" s="26">
        <v>18</v>
      </c>
      <c r="K364" s="26">
        <v>14</v>
      </c>
      <c r="L364" s="26"/>
      <c r="M364" s="26"/>
      <c r="N364" s="141" t="s">
        <v>271</v>
      </c>
    </row>
    <row r="365" s="60" customFormat="1" ht="50.1" customHeight="1" spans="1:14">
      <c r="A365" s="139" t="s">
        <v>252</v>
      </c>
      <c r="B365" s="26" t="s">
        <v>143</v>
      </c>
      <c r="C365" s="26" t="s">
        <v>143</v>
      </c>
      <c r="D365" s="26">
        <v>103</v>
      </c>
      <c r="E365" s="26">
        <v>90</v>
      </c>
      <c r="F365" s="26">
        <v>4</v>
      </c>
      <c r="G365" s="26">
        <v>4</v>
      </c>
      <c r="H365" s="26">
        <v>20</v>
      </c>
      <c r="I365" s="26">
        <v>11</v>
      </c>
      <c r="J365" s="26" t="s">
        <v>143</v>
      </c>
      <c r="K365" s="26" t="s">
        <v>143</v>
      </c>
      <c r="L365" s="26"/>
      <c r="M365" s="26"/>
      <c r="N365" s="141" t="s">
        <v>253</v>
      </c>
    </row>
    <row r="366" s="60" customFormat="1" ht="50.1" customHeight="1" spans="1:14">
      <c r="A366" s="139" t="s">
        <v>254</v>
      </c>
      <c r="B366" s="26" t="s">
        <v>143</v>
      </c>
      <c r="C366" s="26" t="s">
        <v>143</v>
      </c>
      <c r="D366" s="26">
        <v>6</v>
      </c>
      <c r="E366" s="26">
        <v>6</v>
      </c>
      <c r="F366" s="26">
        <v>20</v>
      </c>
      <c r="G366" s="26">
        <v>20</v>
      </c>
      <c r="H366" s="26" t="s">
        <v>143</v>
      </c>
      <c r="I366" s="26" t="s">
        <v>143</v>
      </c>
      <c r="J366" s="26">
        <v>52</v>
      </c>
      <c r="K366" s="26">
        <v>21</v>
      </c>
      <c r="L366" s="26"/>
      <c r="M366" s="26"/>
      <c r="N366" s="141" t="s">
        <v>188</v>
      </c>
    </row>
    <row r="367" s="60" customFormat="1" ht="50.1" customHeight="1" spans="1:14">
      <c r="A367" s="139" t="s">
        <v>205</v>
      </c>
      <c r="B367" s="26" t="s">
        <v>143</v>
      </c>
      <c r="C367" s="26" t="s">
        <v>143</v>
      </c>
      <c r="D367" s="26" t="s">
        <v>143</v>
      </c>
      <c r="E367" s="26" t="s">
        <v>143</v>
      </c>
      <c r="F367" s="26" t="s">
        <v>143</v>
      </c>
      <c r="G367" s="26" t="s">
        <v>143</v>
      </c>
      <c r="H367" s="26">
        <v>16</v>
      </c>
      <c r="I367" s="26" t="s">
        <v>143</v>
      </c>
      <c r="J367" s="26" t="s">
        <v>143</v>
      </c>
      <c r="K367" s="26" t="s">
        <v>143</v>
      </c>
      <c r="L367" s="26"/>
      <c r="M367" s="26"/>
      <c r="N367" s="141" t="s">
        <v>206</v>
      </c>
    </row>
    <row r="368" s="60" customFormat="1" ht="29.25" customHeight="1" spans="1:14">
      <c r="A368" s="89" t="s">
        <v>197</v>
      </c>
      <c r="B368" s="72">
        <f t="shared" ref="B368:K368" si="14">SUM(B356:B367)</f>
        <v>0</v>
      </c>
      <c r="C368" s="72">
        <f t="shared" si="14"/>
        <v>0</v>
      </c>
      <c r="D368" s="72">
        <f t="shared" si="14"/>
        <v>242</v>
      </c>
      <c r="E368" s="72">
        <f t="shared" si="14"/>
        <v>96</v>
      </c>
      <c r="F368" s="72">
        <f t="shared" si="14"/>
        <v>28</v>
      </c>
      <c r="G368" s="72">
        <f t="shared" si="14"/>
        <v>28</v>
      </c>
      <c r="H368" s="72">
        <f t="shared" si="14"/>
        <v>353</v>
      </c>
      <c r="I368" s="72">
        <f t="shared" si="14"/>
        <v>164</v>
      </c>
      <c r="J368" s="72">
        <f t="shared" si="14"/>
        <v>713</v>
      </c>
      <c r="K368" s="72">
        <f t="shared" si="14"/>
        <v>415</v>
      </c>
      <c r="L368" s="72"/>
      <c r="M368" s="72"/>
      <c r="N368" s="110" t="s">
        <v>129</v>
      </c>
    </row>
    <row r="369" s="60" customFormat="1" ht="25.5" customHeight="1" spans="1:14">
      <c r="A369" s="74" t="s">
        <v>135</v>
      </c>
      <c r="B369" s="74"/>
      <c r="C369" s="74"/>
      <c r="D369" s="74"/>
      <c r="E369" s="74"/>
      <c r="F369" s="75"/>
      <c r="G369" s="75"/>
      <c r="H369" s="75"/>
      <c r="I369" s="75"/>
      <c r="J369" s="75"/>
      <c r="K369" s="101" t="s">
        <v>136</v>
      </c>
      <c r="L369" s="101"/>
      <c r="M369" s="101"/>
      <c r="N369" s="101"/>
    </row>
    <row r="370" s="60" customFormat="1" ht="30" customHeight="1" spans="1:14">
      <c r="A370" s="65"/>
      <c r="B370" s="66" t="s">
        <v>64</v>
      </c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5"/>
    </row>
    <row r="371" s="60" customFormat="1" ht="30" customHeight="1" spans="1:14">
      <c r="A371" s="115" t="s">
        <v>66</v>
      </c>
      <c r="B371" s="85" t="s">
        <v>67</v>
      </c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140"/>
      <c r="N371" s="115" t="s">
        <v>272</v>
      </c>
    </row>
    <row r="372" s="60" customFormat="1" ht="30" customHeight="1" spans="1:14">
      <c r="A372" s="86" t="s">
        <v>159</v>
      </c>
      <c r="B372" s="18" t="s">
        <v>123</v>
      </c>
      <c r="C372" s="18"/>
      <c r="D372" s="18" t="s">
        <v>122</v>
      </c>
      <c r="E372" s="18"/>
      <c r="F372" s="18" t="s">
        <v>121</v>
      </c>
      <c r="G372" s="18"/>
      <c r="H372" s="18" t="s">
        <v>120</v>
      </c>
      <c r="I372" s="18"/>
      <c r="J372" s="18" t="s">
        <v>119</v>
      </c>
      <c r="K372" s="18"/>
      <c r="L372" s="18"/>
      <c r="M372" s="18"/>
      <c r="N372" s="108" t="s">
        <v>160</v>
      </c>
    </row>
    <row r="373" s="60" customFormat="1" ht="30" customHeight="1" spans="1:14">
      <c r="A373" s="86"/>
      <c r="B373" s="78" t="s">
        <v>128</v>
      </c>
      <c r="C373" s="78"/>
      <c r="D373" s="19" t="s">
        <v>127</v>
      </c>
      <c r="E373" s="19"/>
      <c r="F373" s="19" t="s">
        <v>126</v>
      </c>
      <c r="G373" s="19"/>
      <c r="H373" s="19" t="s">
        <v>125</v>
      </c>
      <c r="I373" s="19"/>
      <c r="J373" s="19" t="s">
        <v>124</v>
      </c>
      <c r="K373" s="19"/>
      <c r="L373" s="78"/>
      <c r="M373" s="78"/>
      <c r="N373" s="108"/>
    </row>
    <row r="374" s="60" customFormat="1" ht="30" customHeight="1" spans="1:14">
      <c r="A374" s="86"/>
      <c r="B374" s="21" t="s">
        <v>129</v>
      </c>
      <c r="C374" s="21" t="s">
        <v>161</v>
      </c>
      <c r="D374" s="21" t="s">
        <v>129</v>
      </c>
      <c r="E374" s="21" t="s">
        <v>161</v>
      </c>
      <c r="F374" s="21" t="s">
        <v>129</v>
      </c>
      <c r="G374" s="21" t="s">
        <v>161</v>
      </c>
      <c r="H374" s="21" t="s">
        <v>129</v>
      </c>
      <c r="I374" s="21" t="s">
        <v>161</v>
      </c>
      <c r="J374" s="21" t="s">
        <v>129</v>
      </c>
      <c r="K374" s="21" t="s">
        <v>161</v>
      </c>
      <c r="L374" s="21"/>
      <c r="M374" s="21"/>
      <c r="N374" s="108"/>
    </row>
    <row r="375" s="60" customFormat="1" ht="30" customHeight="1" spans="1:14">
      <c r="A375" s="87"/>
      <c r="B375" s="19" t="s">
        <v>131</v>
      </c>
      <c r="C375" s="78" t="s">
        <v>162</v>
      </c>
      <c r="D375" s="19" t="s">
        <v>131</v>
      </c>
      <c r="E375" s="78" t="s">
        <v>162</v>
      </c>
      <c r="F375" s="19" t="s">
        <v>131</v>
      </c>
      <c r="G375" s="78" t="s">
        <v>162</v>
      </c>
      <c r="H375" s="19" t="s">
        <v>131</v>
      </c>
      <c r="I375" s="78" t="s">
        <v>162</v>
      </c>
      <c r="J375" s="19" t="s">
        <v>131</v>
      </c>
      <c r="K375" s="78" t="s">
        <v>162</v>
      </c>
      <c r="L375" s="19"/>
      <c r="M375" s="19"/>
      <c r="N375" s="109"/>
    </row>
    <row r="376" s="60" customFormat="1" ht="50.1" customHeight="1" spans="1:14">
      <c r="A376" s="139" t="s">
        <v>163</v>
      </c>
      <c r="B376" s="26" t="s">
        <v>143</v>
      </c>
      <c r="C376" s="26" t="s">
        <v>143</v>
      </c>
      <c r="D376" s="26" t="s">
        <v>143</v>
      </c>
      <c r="E376" s="26" t="s">
        <v>143</v>
      </c>
      <c r="F376" s="26" t="s">
        <v>143</v>
      </c>
      <c r="G376" s="26" t="s">
        <v>143</v>
      </c>
      <c r="H376" s="26">
        <v>70</v>
      </c>
      <c r="I376" s="26">
        <v>52</v>
      </c>
      <c r="J376" s="26">
        <v>331</v>
      </c>
      <c r="K376" s="26">
        <v>241</v>
      </c>
      <c r="L376" s="26"/>
      <c r="M376" s="26"/>
      <c r="N376" s="141" t="s">
        <v>164</v>
      </c>
    </row>
    <row r="377" s="60" customFormat="1" ht="50.1" customHeight="1" spans="1:14">
      <c r="A377" s="139" t="s">
        <v>199</v>
      </c>
      <c r="B377" s="26" t="s">
        <v>143</v>
      </c>
      <c r="C377" s="26" t="s">
        <v>143</v>
      </c>
      <c r="D377" s="26" t="s">
        <v>143</v>
      </c>
      <c r="E377" s="26" t="s">
        <v>143</v>
      </c>
      <c r="F377" s="26">
        <v>28</v>
      </c>
      <c r="G377" s="26">
        <v>6</v>
      </c>
      <c r="H377" s="26">
        <v>28</v>
      </c>
      <c r="I377" s="26">
        <v>6</v>
      </c>
      <c r="J377" s="26" t="s">
        <v>143</v>
      </c>
      <c r="K377" s="26" t="s">
        <v>143</v>
      </c>
      <c r="L377" s="26"/>
      <c r="M377" s="26"/>
      <c r="N377" s="141" t="s">
        <v>200</v>
      </c>
    </row>
    <row r="378" s="60" customFormat="1" ht="50.1" customHeight="1" spans="1:14">
      <c r="A378" s="139" t="s">
        <v>243</v>
      </c>
      <c r="B378" s="26">
        <v>16</v>
      </c>
      <c r="C378" s="26">
        <v>7</v>
      </c>
      <c r="D378" s="26">
        <v>225</v>
      </c>
      <c r="E378" s="26">
        <v>146</v>
      </c>
      <c r="F378" s="26" t="s">
        <v>143</v>
      </c>
      <c r="G378" s="26" t="s">
        <v>143</v>
      </c>
      <c r="H378" s="26" t="s">
        <v>143</v>
      </c>
      <c r="I378" s="26" t="s">
        <v>143</v>
      </c>
      <c r="J378" s="26" t="s">
        <v>143</v>
      </c>
      <c r="K378" s="26" t="s">
        <v>143</v>
      </c>
      <c r="L378" s="26"/>
      <c r="M378" s="26"/>
      <c r="N378" s="141" t="s">
        <v>166</v>
      </c>
    </row>
    <row r="379" s="60" customFormat="1" ht="50.1" customHeight="1" spans="1:14">
      <c r="A379" s="139" t="s">
        <v>171</v>
      </c>
      <c r="B379" s="26" t="s">
        <v>143</v>
      </c>
      <c r="C379" s="26" t="s">
        <v>143</v>
      </c>
      <c r="D379" s="26">
        <v>100</v>
      </c>
      <c r="E379" s="26">
        <v>1</v>
      </c>
      <c r="F379" s="26">
        <v>9</v>
      </c>
      <c r="G379" s="26" t="s">
        <v>143</v>
      </c>
      <c r="H379" s="26">
        <v>21</v>
      </c>
      <c r="I379" s="26">
        <v>8</v>
      </c>
      <c r="J379" s="26">
        <v>40</v>
      </c>
      <c r="K379" s="26">
        <v>21</v>
      </c>
      <c r="L379" s="26"/>
      <c r="M379" s="26"/>
      <c r="N379" s="141" t="s">
        <v>247</v>
      </c>
    </row>
    <row r="380" s="60" customFormat="1" ht="50.1" customHeight="1" spans="1:14">
      <c r="A380" s="139" t="s">
        <v>249</v>
      </c>
      <c r="B380" s="26" t="s">
        <v>143</v>
      </c>
      <c r="C380" s="26" t="s">
        <v>143</v>
      </c>
      <c r="D380" s="26" t="s">
        <v>143</v>
      </c>
      <c r="E380" s="26" t="s">
        <v>143</v>
      </c>
      <c r="F380" s="26" t="s">
        <v>143</v>
      </c>
      <c r="G380" s="26" t="s">
        <v>143</v>
      </c>
      <c r="H380" s="26">
        <v>24</v>
      </c>
      <c r="I380" s="26">
        <v>13</v>
      </c>
      <c r="J380" s="26" t="s">
        <v>143</v>
      </c>
      <c r="K380" s="26" t="s">
        <v>143</v>
      </c>
      <c r="L380" s="26"/>
      <c r="M380" s="26"/>
      <c r="N380" s="141" t="s">
        <v>176</v>
      </c>
    </row>
    <row r="381" s="60" customFormat="1" ht="50.1" customHeight="1" spans="1:14">
      <c r="A381" s="139" t="s">
        <v>177</v>
      </c>
      <c r="B381" s="26" t="s">
        <v>143</v>
      </c>
      <c r="C381" s="26" t="s">
        <v>143</v>
      </c>
      <c r="D381" s="26" t="s">
        <v>143</v>
      </c>
      <c r="E381" s="26" t="s">
        <v>143</v>
      </c>
      <c r="F381" s="26">
        <v>53</v>
      </c>
      <c r="G381" s="26">
        <v>0</v>
      </c>
      <c r="H381" s="26" t="s">
        <v>143</v>
      </c>
      <c r="I381" s="26" t="s">
        <v>143</v>
      </c>
      <c r="J381" s="26" t="s">
        <v>143</v>
      </c>
      <c r="K381" s="26" t="s">
        <v>143</v>
      </c>
      <c r="L381" s="26"/>
      <c r="M381" s="26"/>
      <c r="N381" s="141" t="s">
        <v>178</v>
      </c>
    </row>
    <row r="382" s="60" customFormat="1" ht="50.1" customHeight="1" spans="1:14">
      <c r="A382" s="139" t="s">
        <v>252</v>
      </c>
      <c r="B382" s="26" t="s">
        <v>143</v>
      </c>
      <c r="C382" s="26" t="s">
        <v>143</v>
      </c>
      <c r="D382" s="26">
        <v>23</v>
      </c>
      <c r="E382" s="26">
        <v>23</v>
      </c>
      <c r="F382" s="26">
        <v>35</v>
      </c>
      <c r="G382" s="26">
        <v>35</v>
      </c>
      <c r="H382" s="26">
        <v>17</v>
      </c>
      <c r="I382" s="26">
        <v>11</v>
      </c>
      <c r="J382" s="26" t="s">
        <v>143</v>
      </c>
      <c r="K382" s="26" t="s">
        <v>143</v>
      </c>
      <c r="L382" s="26"/>
      <c r="M382" s="26"/>
      <c r="N382" s="141" t="s">
        <v>253</v>
      </c>
    </row>
    <row r="383" s="60" customFormat="1" ht="50.1" customHeight="1" spans="1:14">
      <c r="A383" s="139" t="s">
        <v>254</v>
      </c>
      <c r="B383" s="26" t="s">
        <v>143</v>
      </c>
      <c r="C383" s="26" t="s">
        <v>143</v>
      </c>
      <c r="D383" s="26" t="s">
        <v>143</v>
      </c>
      <c r="E383" s="26" t="s">
        <v>143</v>
      </c>
      <c r="F383" s="26" t="s">
        <v>143</v>
      </c>
      <c r="G383" s="26" t="s">
        <v>143</v>
      </c>
      <c r="H383" s="26">
        <v>20</v>
      </c>
      <c r="I383" s="26">
        <v>9</v>
      </c>
      <c r="J383" s="26">
        <v>117</v>
      </c>
      <c r="K383" s="26">
        <v>64</v>
      </c>
      <c r="L383" s="26"/>
      <c r="M383" s="26"/>
      <c r="N383" s="141" t="s">
        <v>188</v>
      </c>
    </row>
    <row r="384" s="60" customFormat="1" ht="50.1" customHeight="1" spans="1:14">
      <c r="A384" s="139" t="s">
        <v>262</v>
      </c>
      <c r="B384" s="26" t="s">
        <v>143</v>
      </c>
      <c r="C384" s="26" t="s">
        <v>143</v>
      </c>
      <c r="D384" s="26" t="s">
        <v>143</v>
      </c>
      <c r="E384" s="26" t="s">
        <v>143</v>
      </c>
      <c r="F384" s="26" t="s">
        <v>143</v>
      </c>
      <c r="G384" s="26" t="s">
        <v>143</v>
      </c>
      <c r="H384" s="26" t="s">
        <v>143</v>
      </c>
      <c r="I384" s="26" t="s">
        <v>143</v>
      </c>
      <c r="J384" s="26" t="s">
        <v>143</v>
      </c>
      <c r="K384" s="26" t="s">
        <v>143</v>
      </c>
      <c r="L384" s="26"/>
      <c r="M384" s="26"/>
      <c r="N384" s="141" t="s">
        <v>271</v>
      </c>
    </row>
    <row r="385" s="60" customFormat="1" ht="29.25" customHeight="1" spans="1:14">
      <c r="A385" s="89" t="s">
        <v>197</v>
      </c>
      <c r="B385" s="72">
        <f t="shared" ref="B385:K385" si="15">SUM(B376:B384)</f>
        <v>16</v>
      </c>
      <c r="C385" s="72">
        <f t="shared" si="15"/>
        <v>7</v>
      </c>
      <c r="D385" s="72">
        <f t="shared" si="15"/>
        <v>348</v>
      </c>
      <c r="E385" s="72">
        <f t="shared" si="15"/>
        <v>170</v>
      </c>
      <c r="F385" s="72">
        <f t="shared" si="15"/>
        <v>125</v>
      </c>
      <c r="G385" s="72">
        <f t="shared" si="15"/>
        <v>41</v>
      </c>
      <c r="H385" s="72">
        <f t="shared" si="15"/>
        <v>180</v>
      </c>
      <c r="I385" s="72">
        <f t="shared" si="15"/>
        <v>99</v>
      </c>
      <c r="J385" s="72">
        <f t="shared" si="15"/>
        <v>488</v>
      </c>
      <c r="K385" s="72">
        <f t="shared" si="15"/>
        <v>326</v>
      </c>
      <c r="L385" s="72"/>
      <c r="M385" s="72"/>
      <c r="N385" s="110" t="s">
        <v>129</v>
      </c>
    </row>
    <row r="386" s="60" customFormat="1" ht="25.5" customHeight="1" spans="1:14">
      <c r="A386" s="74" t="s">
        <v>135</v>
      </c>
      <c r="B386" s="74"/>
      <c r="C386" s="74"/>
      <c r="D386" s="74"/>
      <c r="E386" s="74"/>
      <c r="F386" s="75"/>
      <c r="G386" s="75"/>
      <c r="H386" s="75"/>
      <c r="I386" s="75"/>
      <c r="J386" s="75"/>
      <c r="K386" s="101" t="s">
        <v>136</v>
      </c>
      <c r="L386" s="101"/>
      <c r="M386" s="101"/>
      <c r="N386" s="101"/>
    </row>
    <row r="387" s="60" customFormat="1" ht="30" customHeight="1" spans="1:14">
      <c r="A387" s="65"/>
      <c r="B387" s="66" t="s">
        <v>68</v>
      </c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5"/>
    </row>
    <row r="388" s="60" customFormat="1" ht="30" customHeight="1" spans="1:14">
      <c r="A388" s="115" t="s">
        <v>70</v>
      </c>
      <c r="B388" s="85" t="s">
        <v>71</v>
      </c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115" t="s">
        <v>273</v>
      </c>
    </row>
    <row r="389" s="60" customFormat="1" ht="30" customHeight="1" spans="1:14">
      <c r="A389" s="86" t="s">
        <v>159</v>
      </c>
      <c r="B389" s="18" t="s">
        <v>123</v>
      </c>
      <c r="C389" s="18"/>
      <c r="D389" s="18" t="s">
        <v>122</v>
      </c>
      <c r="E389" s="18"/>
      <c r="F389" s="18" t="s">
        <v>121</v>
      </c>
      <c r="G389" s="18"/>
      <c r="H389" s="18" t="s">
        <v>120</v>
      </c>
      <c r="I389" s="18"/>
      <c r="J389" s="18" t="s">
        <v>119</v>
      </c>
      <c r="K389" s="18"/>
      <c r="L389" s="18"/>
      <c r="M389" s="18"/>
      <c r="N389" s="108" t="s">
        <v>160</v>
      </c>
    </row>
    <row r="390" s="60" customFormat="1" ht="30" customHeight="1" spans="1:14">
      <c r="A390" s="86"/>
      <c r="B390" s="78" t="s">
        <v>128</v>
      </c>
      <c r="C390" s="78"/>
      <c r="D390" s="19" t="s">
        <v>127</v>
      </c>
      <c r="E390" s="19"/>
      <c r="F390" s="19" t="s">
        <v>126</v>
      </c>
      <c r="G390" s="19"/>
      <c r="H390" s="19" t="s">
        <v>125</v>
      </c>
      <c r="I390" s="19"/>
      <c r="J390" s="19" t="s">
        <v>124</v>
      </c>
      <c r="K390" s="19"/>
      <c r="L390" s="78"/>
      <c r="M390" s="78"/>
      <c r="N390" s="108"/>
    </row>
    <row r="391" s="60" customFormat="1" ht="30" customHeight="1" spans="1:14">
      <c r="A391" s="86"/>
      <c r="B391" s="21" t="s">
        <v>129</v>
      </c>
      <c r="C391" s="21" t="s">
        <v>161</v>
      </c>
      <c r="D391" s="21" t="s">
        <v>129</v>
      </c>
      <c r="E391" s="21" t="s">
        <v>161</v>
      </c>
      <c r="F391" s="21" t="s">
        <v>129</v>
      </c>
      <c r="G391" s="21" t="s">
        <v>161</v>
      </c>
      <c r="H391" s="21" t="s">
        <v>129</v>
      </c>
      <c r="I391" s="21" t="s">
        <v>161</v>
      </c>
      <c r="J391" s="21" t="s">
        <v>129</v>
      </c>
      <c r="K391" s="21" t="s">
        <v>161</v>
      </c>
      <c r="L391" s="21"/>
      <c r="M391" s="21"/>
      <c r="N391" s="108"/>
    </row>
    <row r="392" s="60" customFormat="1" ht="30" customHeight="1" spans="1:14">
      <c r="A392" s="87"/>
      <c r="B392" s="19" t="s">
        <v>131</v>
      </c>
      <c r="C392" s="78" t="s">
        <v>162</v>
      </c>
      <c r="D392" s="19" t="s">
        <v>131</v>
      </c>
      <c r="E392" s="78" t="s">
        <v>162</v>
      </c>
      <c r="F392" s="19" t="s">
        <v>131</v>
      </c>
      <c r="G392" s="78" t="s">
        <v>162</v>
      </c>
      <c r="H392" s="19" t="s">
        <v>131</v>
      </c>
      <c r="I392" s="78" t="s">
        <v>162</v>
      </c>
      <c r="J392" s="19" t="s">
        <v>131</v>
      </c>
      <c r="K392" s="78" t="s">
        <v>162</v>
      </c>
      <c r="L392" s="19"/>
      <c r="M392" s="78"/>
      <c r="N392" s="109"/>
    </row>
    <row r="393" s="60" customFormat="1" ht="50.1" customHeight="1" spans="1:14">
      <c r="A393" s="139" t="s">
        <v>163</v>
      </c>
      <c r="B393" s="26" t="s">
        <v>143</v>
      </c>
      <c r="C393" s="26" t="s">
        <v>143</v>
      </c>
      <c r="D393" s="26" t="s">
        <v>143</v>
      </c>
      <c r="E393" s="26" t="s">
        <v>143</v>
      </c>
      <c r="F393" s="26">
        <v>1</v>
      </c>
      <c r="G393" s="26">
        <v>1</v>
      </c>
      <c r="H393" s="26">
        <v>193</v>
      </c>
      <c r="I393" s="26">
        <v>131</v>
      </c>
      <c r="J393" s="26">
        <v>368</v>
      </c>
      <c r="K393" s="26">
        <v>268</v>
      </c>
      <c r="L393" s="26"/>
      <c r="M393" s="26"/>
      <c r="N393" s="141" t="s">
        <v>164</v>
      </c>
    </row>
    <row r="394" s="60" customFormat="1" ht="50.1" customHeight="1" spans="1:14">
      <c r="A394" s="139" t="s">
        <v>199</v>
      </c>
      <c r="B394" s="26" t="s">
        <v>143</v>
      </c>
      <c r="C394" s="26" t="s">
        <v>143</v>
      </c>
      <c r="D394" s="26" t="s">
        <v>143</v>
      </c>
      <c r="E394" s="26" t="s">
        <v>143</v>
      </c>
      <c r="F394" s="26">
        <v>28</v>
      </c>
      <c r="G394" s="26">
        <v>5</v>
      </c>
      <c r="H394" s="26" t="s">
        <v>143</v>
      </c>
      <c r="I394" s="26" t="s">
        <v>143</v>
      </c>
      <c r="J394" s="26">
        <v>75</v>
      </c>
      <c r="K394" s="26">
        <v>36</v>
      </c>
      <c r="L394" s="26"/>
      <c r="M394" s="26"/>
      <c r="N394" s="141" t="s">
        <v>200</v>
      </c>
    </row>
    <row r="395" s="60" customFormat="1" ht="50.1" customHeight="1" spans="1:14">
      <c r="A395" s="139" t="s">
        <v>243</v>
      </c>
      <c r="B395" s="26">
        <v>11</v>
      </c>
      <c r="C395" s="26">
        <v>5</v>
      </c>
      <c r="D395" s="26">
        <v>148</v>
      </c>
      <c r="E395" s="26">
        <v>107</v>
      </c>
      <c r="F395" s="26">
        <v>31</v>
      </c>
      <c r="G395" s="26">
        <v>31</v>
      </c>
      <c r="H395" s="26" t="s">
        <v>143</v>
      </c>
      <c r="I395" s="26" t="s">
        <v>143</v>
      </c>
      <c r="J395" s="26" t="s">
        <v>143</v>
      </c>
      <c r="K395" s="26" t="s">
        <v>143</v>
      </c>
      <c r="L395" s="26"/>
      <c r="M395" s="26"/>
      <c r="N395" s="141" t="s">
        <v>166</v>
      </c>
    </row>
    <row r="396" s="60" customFormat="1" ht="50.1" customHeight="1" spans="1:14">
      <c r="A396" s="139" t="s">
        <v>171</v>
      </c>
      <c r="B396" s="26" t="s">
        <v>143</v>
      </c>
      <c r="C396" s="26" t="s">
        <v>143</v>
      </c>
      <c r="D396" s="26">
        <v>563</v>
      </c>
      <c r="E396" s="26">
        <v>17</v>
      </c>
      <c r="F396" s="26">
        <v>19</v>
      </c>
      <c r="G396" s="26">
        <v>8</v>
      </c>
      <c r="H396" s="26">
        <v>155</v>
      </c>
      <c r="I396" s="26">
        <v>46</v>
      </c>
      <c r="J396" s="26">
        <v>240</v>
      </c>
      <c r="K396" s="26">
        <v>109</v>
      </c>
      <c r="L396" s="26"/>
      <c r="M396" s="26"/>
      <c r="N396" s="141" t="s">
        <v>247</v>
      </c>
    </row>
    <row r="397" s="60" customFormat="1" ht="50.1" customHeight="1" spans="1:14">
      <c r="A397" s="139" t="s">
        <v>249</v>
      </c>
      <c r="B397" s="26" t="s">
        <v>143</v>
      </c>
      <c r="C397" s="26" t="s">
        <v>143</v>
      </c>
      <c r="D397" s="26" t="s">
        <v>143</v>
      </c>
      <c r="E397" s="26" t="s">
        <v>143</v>
      </c>
      <c r="F397" s="26">
        <v>300</v>
      </c>
      <c r="G397" s="26">
        <v>159</v>
      </c>
      <c r="H397" s="26">
        <v>80</v>
      </c>
      <c r="I397" s="26">
        <v>41</v>
      </c>
      <c r="J397" s="26" t="s">
        <v>143</v>
      </c>
      <c r="K397" s="26" t="s">
        <v>143</v>
      </c>
      <c r="L397" s="26"/>
      <c r="M397" s="26"/>
      <c r="N397" s="141" t="s">
        <v>176</v>
      </c>
    </row>
    <row r="398" s="60" customFormat="1" ht="50.1" customHeight="1" spans="1:14">
      <c r="A398" s="139" t="s">
        <v>177</v>
      </c>
      <c r="B398" s="26" t="s">
        <v>143</v>
      </c>
      <c r="C398" s="26" t="s">
        <v>143</v>
      </c>
      <c r="D398" s="26">
        <v>31</v>
      </c>
      <c r="E398" s="26" t="s">
        <v>143</v>
      </c>
      <c r="F398" s="26">
        <v>700</v>
      </c>
      <c r="G398" s="26">
        <v>24</v>
      </c>
      <c r="H398" s="26">
        <v>314</v>
      </c>
      <c r="I398" s="26">
        <v>14</v>
      </c>
      <c r="J398" s="26">
        <v>346</v>
      </c>
      <c r="K398" s="26">
        <v>44</v>
      </c>
      <c r="L398" s="26"/>
      <c r="M398" s="26"/>
      <c r="N398" s="141" t="s">
        <v>178</v>
      </c>
    </row>
    <row r="399" s="60" customFormat="1" ht="50.1" customHeight="1" spans="1:14">
      <c r="A399" s="139" t="s">
        <v>252</v>
      </c>
      <c r="B399" s="26" t="s">
        <v>143</v>
      </c>
      <c r="C399" s="26" t="s">
        <v>143</v>
      </c>
      <c r="D399" s="26">
        <v>250</v>
      </c>
      <c r="E399" s="26">
        <v>224</v>
      </c>
      <c r="F399" s="26" t="s">
        <v>143</v>
      </c>
      <c r="G399" s="26" t="s">
        <v>143</v>
      </c>
      <c r="H399" s="26" t="s">
        <v>143</v>
      </c>
      <c r="I399" s="26" t="s">
        <v>143</v>
      </c>
      <c r="J399" s="26" t="s">
        <v>143</v>
      </c>
      <c r="K399" s="26" t="s">
        <v>143</v>
      </c>
      <c r="L399" s="26"/>
      <c r="M399" s="26"/>
      <c r="N399" s="141" t="s">
        <v>253</v>
      </c>
    </row>
    <row r="400" s="60" customFormat="1" ht="50.1" customHeight="1" spans="1:14">
      <c r="A400" s="139" t="s">
        <v>254</v>
      </c>
      <c r="B400" s="26" t="s">
        <v>143</v>
      </c>
      <c r="C400" s="26" t="s">
        <v>143</v>
      </c>
      <c r="D400" s="26" t="s">
        <v>143</v>
      </c>
      <c r="E400" s="26" t="s">
        <v>143</v>
      </c>
      <c r="F400" s="26" t="s">
        <v>143</v>
      </c>
      <c r="G400" s="26" t="s">
        <v>143</v>
      </c>
      <c r="H400" s="26">
        <v>26</v>
      </c>
      <c r="I400" s="26">
        <v>9</v>
      </c>
      <c r="J400" s="26">
        <v>139</v>
      </c>
      <c r="K400" s="26">
        <v>74</v>
      </c>
      <c r="L400" s="26"/>
      <c r="M400" s="26"/>
      <c r="N400" s="141" t="s">
        <v>188</v>
      </c>
    </row>
    <row r="401" s="60" customFormat="1" ht="50.1" customHeight="1" spans="1:14">
      <c r="A401" s="139" t="s">
        <v>274</v>
      </c>
      <c r="B401" s="26" t="s">
        <v>143</v>
      </c>
      <c r="C401" s="26" t="s">
        <v>143</v>
      </c>
      <c r="D401" s="26" t="s">
        <v>143</v>
      </c>
      <c r="E401" s="26" t="s">
        <v>143</v>
      </c>
      <c r="F401" s="26" t="s">
        <v>143</v>
      </c>
      <c r="G401" s="26" t="s">
        <v>143</v>
      </c>
      <c r="H401" s="26" t="s">
        <v>143</v>
      </c>
      <c r="I401" s="26" t="s">
        <v>143</v>
      </c>
      <c r="J401" s="26">
        <v>33</v>
      </c>
      <c r="K401" s="26">
        <v>24</v>
      </c>
      <c r="L401" s="26"/>
      <c r="M401" s="26"/>
      <c r="N401" s="141" t="s">
        <v>258</v>
      </c>
    </row>
    <row r="402" s="60" customFormat="1" ht="50.1" customHeight="1" spans="1:14">
      <c r="A402" s="139" t="s">
        <v>167</v>
      </c>
      <c r="B402" s="26" t="s">
        <v>143</v>
      </c>
      <c r="C402" s="26" t="s">
        <v>143</v>
      </c>
      <c r="D402" s="26" t="s">
        <v>143</v>
      </c>
      <c r="E402" s="26" t="s">
        <v>143</v>
      </c>
      <c r="F402" s="26">
        <v>3</v>
      </c>
      <c r="G402" s="26">
        <v>3</v>
      </c>
      <c r="H402" s="26" t="s">
        <v>143</v>
      </c>
      <c r="I402" s="26" t="s">
        <v>143</v>
      </c>
      <c r="J402" s="26" t="s">
        <v>143</v>
      </c>
      <c r="K402" s="26" t="s">
        <v>143</v>
      </c>
      <c r="L402" s="26"/>
      <c r="M402" s="26"/>
      <c r="N402" s="141" t="s">
        <v>275</v>
      </c>
    </row>
    <row r="403" s="60" customFormat="1" ht="50.1" customHeight="1" spans="1:14">
      <c r="A403" s="139" t="s">
        <v>209</v>
      </c>
      <c r="B403" s="26">
        <v>725</v>
      </c>
      <c r="C403" s="26">
        <v>252</v>
      </c>
      <c r="D403" s="26" t="s">
        <v>143</v>
      </c>
      <c r="E403" s="26" t="s">
        <v>143</v>
      </c>
      <c r="F403" s="26">
        <v>1498</v>
      </c>
      <c r="G403" s="26">
        <v>1340</v>
      </c>
      <c r="H403" s="26">
        <v>19</v>
      </c>
      <c r="I403" s="26">
        <v>2</v>
      </c>
      <c r="J403" s="26">
        <v>28</v>
      </c>
      <c r="K403" s="26">
        <v>10</v>
      </c>
      <c r="L403" s="26"/>
      <c r="M403" s="26"/>
      <c r="N403" s="141" t="s">
        <v>196</v>
      </c>
    </row>
    <row r="404" s="60" customFormat="1" ht="50.1" customHeight="1" spans="1:14">
      <c r="A404" s="139" t="s">
        <v>276</v>
      </c>
      <c r="B404" s="26" t="s">
        <v>143</v>
      </c>
      <c r="C404" s="26" t="s">
        <v>143</v>
      </c>
      <c r="D404" s="26" t="s">
        <v>143</v>
      </c>
      <c r="E404" s="26" t="s">
        <v>143</v>
      </c>
      <c r="F404" s="26">
        <v>5</v>
      </c>
      <c r="G404" s="26">
        <v>5</v>
      </c>
      <c r="H404" s="26" t="s">
        <v>143</v>
      </c>
      <c r="I404" s="26" t="s">
        <v>143</v>
      </c>
      <c r="J404" s="26" t="s">
        <v>143</v>
      </c>
      <c r="K404" s="26" t="s">
        <v>143</v>
      </c>
      <c r="L404" s="26"/>
      <c r="M404" s="26"/>
      <c r="N404" s="141" t="s">
        <v>174</v>
      </c>
    </row>
    <row r="405" s="60" customFormat="1" ht="50.1" customHeight="1" spans="1:14">
      <c r="A405" s="139" t="s">
        <v>277</v>
      </c>
      <c r="B405" s="26" t="s">
        <v>143</v>
      </c>
      <c r="C405" s="26" t="s">
        <v>143</v>
      </c>
      <c r="D405" s="26" t="s">
        <v>143</v>
      </c>
      <c r="E405" s="26" t="s">
        <v>143</v>
      </c>
      <c r="F405" s="26" t="s">
        <v>143</v>
      </c>
      <c r="G405" s="26" t="s">
        <v>143</v>
      </c>
      <c r="H405" s="26" t="s">
        <v>143</v>
      </c>
      <c r="I405" s="26" t="s">
        <v>143</v>
      </c>
      <c r="J405" s="26" t="s">
        <v>143</v>
      </c>
      <c r="K405" s="26" t="s">
        <v>143</v>
      </c>
      <c r="L405" s="26"/>
      <c r="M405" s="26"/>
      <c r="N405" s="141" t="s">
        <v>194</v>
      </c>
    </row>
    <row r="406" s="60" customFormat="1" ht="50.1" customHeight="1" spans="1:14">
      <c r="A406" s="139" t="s">
        <v>264</v>
      </c>
      <c r="B406" s="26" t="s">
        <v>143</v>
      </c>
      <c r="C406" s="26" t="s">
        <v>143</v>
      </c>
      <c r="D406" s="26" t="s">
        <v>143</v>
      </c>
      <c r="E406" s="26" t="s">
        <v>143</v>
      </c>
      <c r="F406" s="26" t="s">
        <v>143</v>
      </c>
      <c r="G406" s="26" t="s">
        <v>143</v>
      </c>
      <c r="H406" s="26">
        <v>13</v>
      </c>
      <c r="I406" s="26">
        <v>8</v>
      </c>
      <c r="J406" s="26" t="s">
        <v>143</v>
      </c>
      <c r="K406" s="26" t="s">
        <v>143</v>
      </c>
      <c r="L406" s="26"/>
      <c r="M406" s="26"/>
      <c r="N406" s="141" t="s">
        <v>278</v>
      </c>
    </row>
    <row r="407" s="60" customFormat="1" ht="50.1" customHeight="1" spans="1:14">
      <c r="A407" s="139" t="s">
        <v>205</v>
      </c>
      <c r="B407" s="26" t="s">
        <v>143</v>
      </c>
      <c r="C407" s="26" t="s">
        <v>143</v>
      </c>
      <c r="D407" s="26" t="s">
        <v>143</v>
      </c>
      <c r="E407" s="26" t="s">
        <v>143</v>
      </c>
      <c r="F407" s="26" t="s">
        <v>143</v>
      </c>
      <c r="G407" s="26" t="s">
        <v>143</v>
      </c>
      <c r="H407" s="26" t="s">
        <v>143</v>
      </c>
      <c r="I407" s="26" t="s">
        <v>143</v>
      </c>
      <c r="J407" s="26" t="s">
        <v>143</v>
      </c>
      <c r="K407" s="26" t="s">
        <v>143</v>
      </c>
      <c r="L407" s="26"/>
      <c r="M407" s="26"/>
      <c r="N407" s="141" t="s">
        <v>206</v>
      </c>
    </row>
    <row r="408" s="60" customFormat="1" ht="35.1" customHeight="1" spans="1:14">
      <c r="A408" s="142" t="s">
        <v>197</v>
      </c>
      <c r="B408" s="72">
        <f>SUM(B393:B407)</f>
        <v>736</v>
      </c>
      <c r="C408" s="72">
        <f t="shared" ref="C408:K408" si="16">SUM(C393:C407)</f>
        <v>257</v>
      </c>
      <c r="D408" s="72">
        <f t="shared" si="16"/>
        <v>992</v>
      </c>
      <c r="E408" s="72">
        <f t="shared" si="16"/>
        <v>348</v>
      </c>
      <c r="F408" s="72">
        <f t="shared" si="16"/>
        <v>2585</v>
      </c>
      <c r="G408" s="72">
        <f t="shared" si="16"/>
        <v>1576</v>
      </c>
      <c r="H408" s="72">
        <f t="shared" si="16"/>
        <v>800</v>
      </c>
      <c r="I408" s="72">
        <f t="shared" si="16"/>
        <v>251</v>
      </c>
      <c r="J408" s="72">
        <f t="shared" si="16"/>
        <v>1229</v>
      </c>
      <c r="K408" s="72">
        <f t="shared" si="16"/>
        <v>565</v>
      </c>
      <c r="L408" s="73"/>
      <c r="M408" s="73"/>
      <c r="N408" s="144" t="s">
        <v>129</v>
      </c>
    </row>
    <row r="409" s="60" customFormat="1" ht="25.5" customHeight="1" spans="1:14">
      <c r="A409" s="74" t="s">
        <v>135</v>
      </c>
      <c r="B409" s="74"/>
      <c r="C409" s="74"/>
      <c r="D409" s="74"/>
      <c r="E409" s="74"/>
      <c r="F409" s="75"/>
      <c r="G409" s="75"/>
      <c r="H409" s="75"/>
      <c r="I409" s="75"/>
      <c r="J409" s="75"/>
      <c r="K409" s="101" t="s">
        <v>136</v>
      </c>
      <c r="L409" s="101"/>
      <c r="M409" s="101"/>
      <c r="N409" s="101"/>
    </row>
    <row r="410" s="60" customFormat="1" ht="30" customHeight="1" spans="1:14">
      <c r="A410" s="65"/>
      <c r="B410" s="66" t="s">
        <v>72</v>
      </c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5"/>
    </row>
    <row r="411" s="60" customFormat="1" ht="30" customHeight="1" spans="1:14">
      <c r="A411" s="67" t="s">
        <v>74</v>
      </c>
      <c r="B411" s="85" t="s">
        <v>75</v>
      </c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67" t="s">
        <v>279</v>
      </c>
    </row>
    <row r="412" s="60" customFormat="1" ht="30" customHeight="1" spans="1:14">
      <c r="A412" s="86" t="s">
        <v>159</v>
      </c>
      <c r="B412" s="18" t="s">
        <v>123</v>
      </c>
      <c r="C412" s="18"/>
      <c r="D412" s="18" t="s">
        <v>122</v>
      </c>
      <c r="E412" s="18"/>
      <c r="F412" s="18" t="s">
        <v>121</v>
      </c>
      <c r="G412" s="18"/>
      <c r="H412" s="18" t="s">
        <v>120</v>
      </c>
      <c r="I412" s="18"/>
      <c r="J412" s="18" t="s">
        <v>119</v>
      </c>
      <c r="K412" s="18"/>
      <c r="L412" s="18"/>
      <c r="M412" s="18"/>
      <c r="N412" s="108" t="s">
        <v>160</v>
      </c>
    </row>
    <row r="413" s="60" customFormat="1" ht="30" customHeight="1" spans="1:14">
      <c r="A413" s="86"/>
      <c r="B413" s="78" t="s">
        <v>128</v>
      </c>
      <c r="C413" s="78"/>
      <c r="D413" s="19" t="s">
        <v>127</v>
      </c>
      <c r="E413" s="19"/>
      <c r="F413" s="19" t="s">
        <v>126</v>
      </c>
      <c r="G413" s="19"/>
      <c r="H413" s="19" t="s">
        <v>125</v>
      </c>
      <c r="I413" s="19"/>
      <c r="J413" s="19" t="s">
        <v>124</v>
      </c>
      <c r="K413" s="19"/>
      <c r="L413" s="78"/>
      <c r="M413" s="78"/>
      <c r="N413" s="108"/>
    </row>
    <row r="414" s="60" customFormat="1" ht="30" customHeight="1" spans="1:14">
      <c r="A414" s="86"/>
      <c r="B414" s="21" t="s">
        <v>129</v>
      </c>
      <c r="C414" s="21" t="s">
        <v>161</v>
      </c>
      <c r="D414" s="21" t="s">
        <v>129</v>
      </c>
      <c r="E414" s="21" t="s">
        <v>161</v>
      </c>
      <c r="F414" s="21" t="s">
        <v>129</v>
      </c>
      <c r="G414" s="21" t="s">
        <v>161</v>
      </c>
      <c r="H414" s="21" t="s">
        <v>129</v>
      </c>
      <c r="I414" s="21" t="s">
        <v>161</v>
      </c>
      <c r="J414" s="21" t="s">
        <v>129</v>
      </c>
      <c r="K414" s="21" t="s">
        <v>161</v>
      </c>
      <c r="L414" s="21"/>
      <c r="M414" s="21"/>
      <c r="N414" s="108"/>
    </row>
    <row r="415" s="60" customFormat="1" ht="30" customHeight="1" spans="1:14">
      <c r="A415" s="87"/>
      <c r="B415" s="19" t="s">
        <v>131</v>
      </c>
      <c r="C415" s="78" t="s">
        <v>162</v>
      </c>
      <c r="D415" s="19" t="s">
        <v>131</v>
      </c>
      <c r="E415" s="78" t="s">
        <v>162</v>
      </c>
      <c r="F415" s="19" t="s">
        <v>131</v>
      </c>
      <c r="G415" s="78" t="s">
        <v>162</v>
      </c>
      <c r="H415" s="19" t="s">
        <v>131</v>
      </c>
      <c r="I415" s="78" t="s">
        <v>162</v>
      </c>
      <c r="J415" s="19" t="s">
        <v>131</v>
      </c>
      <c r="K415" s="78" t="s">
        <v>162</v>
      </c>
      <c r="L415" s="19"/>
      <c r="M415" s="78"/>
      <c r="N415" s="109"/>
    </row>
    <row r="416" s="60" customFormat="1" ht="50.1" customHeight="1" spans="1:14">
      <c r="A416" s="139" t="s">
        <v>163</v>
      </c>
      <c r="B416" s="26" t="s">
        <v>143</v>
      </c>
      <c r="C416" s="26" t="s">
        <v>143</v>
      </c>
      <c r="D416" s="26">
        <v>1</v>
      </c>
      <c r="E416" s="26">
        <v>1</v>
      </c>
      <c r="F416" s="26">
        <v>7</v>
      </c>
      <c r="G416" s="26">
        <v>7</v>
      </c>
      <c r="H416" s="26">
        <v>49</v>
      </c>
      <c r="I416" s="26">
        <v>32</v>
      </c>
      <c r="J416" s="26">
        <v>246</v>
      </c>
      <c r="K416" s="26">
        <v>172</v>
      </c>
      <c r="L416" s="26"/>
      <c r="M416" s="26"/>
      <c r="N416" s="141" t="s">
        <v>164</v>
      </c>
    </row>
    <row r="417" s="60" customFormat="1" ht="50.1" customHeight="1" spans="1:14">
      <c r="A417" s="139" t="s">
        <v>199</v>
      </c>
      <c r="B417" s="26" t="s">
        <v>143</v>
      </c>
      <c r="C417" s="26" t="s">
        <v>143</v>
      </c>
      <c r="D417" s="26">
        <v>250</v>
      </c>
      <c r="E417" s="26">
        <v>8</v>
      </c>
      <c r="F417" s="26">
        <v>95</v>
      </c>
      <c r="G417" s="26">
        <v>12</v>
      </c>
      <c r="H417" s="26">
        <v>21</v>
      </c>
      <c r="I417" s="26">
        <v>4</v>
      </c>
      <c r="J417" s="26" t="s">
        <v>143</v>
      </c>
      <c r="K417" s="26" t="s">
        <v>143</v>
      </c>
      <c r="L417" s="26"/>
      <c r="M417" s="26"/>
      <c r="N417" s="141" t="s">
        <v>200</v>
      </c>
    </row>
    <row r="418" s="60" customFormat="1" ht="50.1" customHeight="1" spans="1:14">
      <c r="A418" s="139" t="s">
        <v>243</v>
      </c>
      <c r="B418" s="26">
        <v>10</v>
      </c>
      <c r="C418" s="26">
        <v>3</v>
      </c>
      <c r="D418" s="26">
        <v>82</v>
      </c>
      <c r="E418" s="26">
        <v>75</v>
      </c>
      <c r="F418" s="26">
        <v>7</v>
      </c>
      <c r="G418" s="26">
        <v>7</v>
      </c>
      <c r="H418" s="26" t="s">
        <v>143</v>
      </c>
      <c r="I418" s="26" t="s">
        <v>143</v>
      </c>
      <c r="J418" s="26" t="s">
        <v>143</v>
      </c>
      <c r="K418" s="26" t="s">
        <v>143</v>
      </c>
      <c r="L418" s="26"/>
      <c r="M418" s="26"/>
      <c r="N418" s="141" t="s">
        <v>166</v>
      </c>
    </row>
    <row r="419" s="60" customFormat="1" ht="50.1" customHeight="1" spans="1:14">
      <c r="A419" s="139" t="s">
        <v>171</v>
      </c>
      <c r="B419" s="26" t="s">
        <v>143</v>
      </c>
      <c r="C419" s="26" t="s">
        <v>143</v>
      </c>
      <c r="D419" s="26">
        <v>542</v>
      </c>
      <c r="E419" s="26">
        <v>28</v>
      </c>
      <c r="F419" s="26" t="s">
        <v>143</v>
      </c>
      <c r="G419" s="26" t="s">
        <v>143</v>
      </c>
      <c r="H419" s="26">
        <v>25</v>
      </c>
      <c r="I419" s="26">
        <v>11</v>
      </c>
      <c r="J419" s="26" t="s">
        <v>143</v>
      </c>
      <c r="K419" s="26" t="s">
        <v>143</v>
      </c>
      <c r="L419" s="26"/>
      <c r="M419" s="26"/>
      <c r="N419" s="141" t="s">
        <v>247</v>
      </c>
    </row>
    <row r="420" s="60" customFormat="1" ht="50.1" customHeight="1" spans="1:14">
      <c r="A420" s="139" t="s">
        <v>249</v>
      </c>
      <c r="B420" s="26" t="s">
        <v>143</v>
      </c>
      <c r="C420" s="26" t="s">
        <v>143</v>
      </c>
      <c r="D420" s="26">
        <v>45</v>
      </c>
      <c r="E420" s="26">
        <v>14</v>
      </c>
      <c r="F420" s="26">
        <v>88</v>
      </c>
      <c r="G420" s="26">
        <v>54</v>
      </c>
      <c r="H420" s="26" t="s">
        <v>143</v>
      </c>
      <c r="I420" s="26" t="s">
        <v>143</v>
      </c>
      <c r="J420" s="26" t="s">
        <v>143</v>
      </c>
      <c r="K420" s="26" t="s">
        <v>143</v>
      </c>
      <c r="L420" s="26"/>
      <c r="M420" s="26"/>
      <c r="N420" s="141" t="s">
        <v>176</v>
      </c>
    </row>
    <row r="421" s="60" customFormat="1" ht="50.1" customHeight="1" spans="1:14">
      <c r="A421" s="139" t="s">
        <v>177</v>
      </c>
      <c r="B421" s="26" t="s">
        <v>143</v>
      </c>
      <c r="C421" s="26" t="s">
        <v>143</v>
      </c>
      <c r="D421" s="26" t="s">
        <v>214</v>
      </c>
      <c r="E421" s="26" t="s">
        <v>143</v>
      </c>
      <c r="F421" s="26">
        <v>333</v>
      </c>
      <c r="G421" s="26">
        <v>10</v>
      </c>
      <c r="H421" s="26">
        <v>98</v>
      </c>
      <c r="I421" s="26">
        <v>1</v>
      </c>
      <c r="J421" s="26">
        <v>126</v>
      </c>
      <c r="K421" s="26">
        <v>9</v>
      </c>
      <c r="L421" s="26"/>
      <c r="M421" s="26"/>
      <c r="N421" s="141" t="s">
        <v>178</v>
      </c>
    </row>
    <row r="422" s="60" customFormat="1" ht="50.1" customHeight="1" spans="1:14">
      <c r="A422" s="139" t="s">
        <v>252</v>
      </c>
      <c r="B422" s="26" t="s">
        <v>143</v>
      </c>
      <c r="C422" s="26" t="s">
        <v>143</v>
      </c>
      <c r="D422" s="26">
        <v>27</v>
      </c>
      <c r="E422" s="26">
        <v>15</v>
      </c>
      <c r="F422" s="26" t="s">
        <v>143</v>
      </c>
      <c r="G422" s="26" t="s">
        <v>143</v>
      </c>
      <c r="H422" s="26" t="s">
        <v>143</v>
      </c>
      <c r="I422" s="26" t="s">
        <v>143</v>
      </c>
      <c r="J422" s="26" t="s">
        <v>143</v>
      </c>
      <c r="K422" s="26" t="s">
        <v>143</v>
      </c>
      <c r="L422" s="26"/>
      <c r="M422" s="26"/>
      <c r="N422" s="141" t="s">
        <v>253</v>
      </c>
    </row>
    <row r="423" s="60" customFormat="1" ht="50.1" customHeight="1" spans="1:14">
      <c r="A423" s="139" t="s">
        <v>254</v>
      </c>
      <c r="B423" s="26" t="s">
        <v>143</v>
      </c>
      <c r="C423" s="26" t="s">
        <v>143</v>
      </c>
      <c r="D423" s="26" t="s">
        <v>143</v>
      </c>
      <c r="E423" s="26" t="s">
        <v>143</v>
      </c>
      <c r="F423" s="26" t="s">
        <v>143</v>
      </c>
      <c r="G423" s="26" t="s">
        <v>143</v>
      </c>
      <c r="H423" s="26" t="s">
        <v>143</v>
      </c>
      <c r="I423" s="26" t="s">
        <v>143</v>
      </c>
      <c r="J423" s="26">
        <v>154</v>
      </c>
      <c r="K423" s="26">
        <v>57</v>
      </c>
      <c r="L423" s="26"/>
      <c r="M423" s="26"/>
      <c r="N423" s="141" t="s">
        <v>188</v>
      </c>
    </row>
    <row r="424" s="60" customFormat="1" ht="50.1" customHeight="1" spans="1:14">
      <c r="A424" s="139" t="s">
        <v>276</v>
      </c>
      <c r="B424" s="26" t="s">
        <v>143</v>
      </c>
      <c r="C424" s="26" t="s">
        <v>143</v>
      </c>
      <c r="D424" s="26">
        <v>3</v>
      </c>
      <c r="E424" s="26">
        <v>3</v>
      </c>
      <c r="F424" s="26">
        <v>3</v>
      </c>
      <c r="G424" s="26">
        <v>3</v>
      </c>
      <c r="H424" s="26" t="s">
        <v>143</v>
      </c>
      <c r="I424" s="26" t="s">
        <v>143</v>
      </c>
      <c r="J424" s="26" t="s">
        <v>143</v>
      </c>
      <c r="K424" s="26" t="s">
        <v>143</v>
      </c>
      <c r="L424" s="26"/>
      <c r="M424" s="26"/>
      <c r="N424" s="141" t="s">
        <v>174</v>
      </c>
    </row>
    <row r="425" s="60" customFormat="1" ht="35.1" customHeight="1" spans="1:14">
      <c r="A425" s="142" t="s">
        <v>197</v>
      </c>
      <c r="B425" s="72">
        <f>SUM(B416:B424)</f>
        <v>10</v>
      </c>
      <c r="C425" s="72">
        <f t="shared" ref="C425:K425" si="17">SUM(C416:C424)</f>
        <v>3</v>
      </c>
      <c r="D425" s="72">
        <f t="shared" si="17"/>
        <v>950</v>
      </c>
      <c r="E425" s="72">
        <f t="shared" si="17"/>
        <v>144</v>
      </c>
      <c r="F425" s="72">
        <f t="shared" si="17"/>
        <v>533</v>
      </c>
      <c r="G425" s="72">
        <f t="shared" si="17"/>
        <v>93</v>
      </c>
      <c r="H425" s="72">
        <f t="shared" si="17"/>
        <v>193</v>
      </c>
      <c r="I425" s="72">
        <f t="shared" si="17"/>
        <v>48</v>
      </c>
      <c r="J425" s="72">
        <f t="shared" si="17"/>
        <v>526</v>
      </c>
      <c r="K425" s="72">
        <f t="shared" si="17"/>
        <v>238</v>
      </c>
      <c r="L425" s="73"/>
      <c r="M425" s="73"/>
      <c r="N425" s="144" t="s">
        <v>129</v>
      </c>
    </row>
    <row r="426" s="60" customFormat="1" ht="25.5" customHeight="1" spans="1:14">
      <c r="A426" s="74" t="s">
        <v>135</v>
      </c>
      <c r="B426" s="74"/>
      <c r="C426" s="74"/>
      <c r="D426" s="74"/>
      <c r="E426" s="74"/>
      <c r="F426" s="75"/>
      <c r="G426" s="75"/>
      <c r="H426" s="75"/>
      <c r="I426" s="75"/>
      <c r="J426" s="75"/>
      <c r="K426" s="101" t="s">
        <v>136</v>
      </c>
      <c r="L426" s="101"/>
      <c r="M426" s="101"/>
      <c r="N426" s="101"/>
    </row>
    <row r="427" s="60" customFormat="1" ht="41.25" customHeight="1" spans="1:14">
      <c r="A427" s="74"/>
      <c r="B427" s="74"/>
      <c r="C427" s="74"/>
      <c r="D427" s="74"/>
      <c r="E427" s="74"/>
      <c r="F427" s="75"/>
      <c r="G427" s="75"/>
      <c r="H427" s="75"/>
      <c r="I427" s="75"/>
      <c r="J427" s="75"/>
      <c r="K427" s="101"/>
      <c r="L427" s="101"/>
      <c r="M427" s="101"/>
      <c r="N427" s="101"/>
    </row>
    <row r="428" s="60" customFormat="1" ht="41.25" customHeight="1" spans="1:14">
      <c r="A428" s="143"/>
      <c r="B428" s="143"/>
      <c r="C428" s="143"/>
      <c r="D428" s="143"/>
      <c r="E428" s="75"/>
      <c r="F428" s="75"/>
      <c r="G428" s="75"/>
      <c r="H428" s="75"/>
      <c r="I428" s="75"/>
      <c r="J428" s="75"/>
      <c r="K428" s="145"/>
      <c r="L428" s="145"/>
      <c r="M428" s="145"/>
      <c r="N428" s="145"/>
    </row>
    <row r="429" s="60" customFormat="1" ht="30" customHeight="1" spans="1:14">
      <c r="A429" s="65"/>
      <c r="B429" s="66" t="s">
        <v>76</v>
      </c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5"/>
    </row>
    <row r="430" s="60" customFormat="1" ht="30" customHeight="1" spans="1:14">
      <c r="A430" s="115" t="s">
        <v>78</v>
      </c>
      <c r="B430" s="85" t="s">
        <v>79</v>
      </c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115" t="s">
        <v>280</v>
      </c>
    </row>
    <row r="431" s="60" customFormat="1" ht="30" customHeight="1" spans="1:14">
      <c r="A431" s="86" t="s">
        <v>159</v>
      </c>
      <c r="B431" s="18" t="s">
        <v>123</v>
      </c>
      <c r="C431" s="18"/>
      <c r="D431" s="18" t="s">
        <v>122</v>
      </c>
      <c r="E431" s="18"/>
      <c r="F431" s="18" t="s">
        <v>121</v>
      </c>
      <c r="G431" s="18"/>
      <c r="H431" s="18" t="s">
        <v>120</v>
      </c>
      <c r="I431" s="18"/>
      <c r="J431" s="18" t="s">
        <v>119</v>
      </c>
      <c r="K431" s="18"/>
      <c r="L431" s="18"/>
      <c r="M431" s="18"/>
      <c r="N431" s="108" t="s">
        <v>160</v>
      </c>
    </row>
    <row r="432" s="60" customFormat="1" ht="30" customHeight="1" spans="1:14">
      <c r="A432" s="86"/>
      <c r="B432" s="78" t="s">
        <v>128</v>
      </c>
      <c r="C432" s="78"/>
      <c r="D432" s="19" t="s">
        <v>127</v>
      </c>
      <c r="E432" s="19"/>
      <c r="F432" s="19" t="s">
        <v>126</v>
      </c>
      <c r="G432" s="19"/>
      <c r="H432" s="19" t="s">
        <v>125</v>
      </c>
      <c r="I432" s="19"/>
      <c r="J432" s="19" t="s">
        <v>124</v>
      </c>
      <c r="K432" s="19"/>
      <c r="L432" s="78"/>
      <c r="M432" s="78"/>
      <c r="N432" s="108"/>
    </row>
    <row r="433" s="60" customFormat="1" ht="30" customHeight="1" spans="1:14">
      <c r="A433" s="86"/>
      <c r="B433" s="21" t="s">
        <v>129</v>
      </c>
      <c r="C433" s="21" t="s">
        <v>161</v>
      </c>
      <c r="D433" s="21" t="s">
        <v>129</v>
      </c>
      <c r="E433" s="21" t="s">
        <v>161</v>
      </c>
      <c r="F433" s="21" t="s">
        <v>129</v>
      </c>
      <c r="G433" s="21" t="s">
        <v>161</v>
      </c>
      <c r="H433" s="21" t="s">
        <v>129</v>
      </c>
      <c r="I433" s="21" t="s">
        <v>161</v>
      </c>
      <c r="J433" s="21" t="s">
        <v>129</v>
      </c>
      <c r="K433" s="21" t="s">
        <v>161</v>
      </c>
      <c r="L433" s="21"/>
      <c r="M433" s="21"/>
      <c r="N433" s="108"/>
    </row>
    <row r="434" s="60" customFormat="1" ht="30" customHeight="1" spans="1:14">
      <c r="A434" s="87"/>
      <c r="B434" s="19" t="s">
        <v>131</v>
      </c>
      <c r="C434" s="78" t="s">
        <v>162</v>
      </c>
      <c r="D434" s="19" t="s">
        <v>131</v>
      </c>
      <c r="E434" s="78" t="s">
        <v>162</v>
      </c>
      <c r="F434" s="19" t="s">
        <v>131</v>
      </c>
      <c r="G434" s="78" t="s">
        <v>162</v>
      </c>
      <c r="H434" s="19" t="s">
        <v>131</v>
      </c>
      <c r="I434" s="78" t="s">
        <v>162</v>
      </c>
      <c r="J434" s="19" t="s">
        <v>131</v>
      </c>
      <c r="K434" s="78" t="s">
        <v>162</v>
      </c>
      <c r="L434" s="19"/>
      <c r="M434" s="78"/>
      <c r="N434" s="109"/>
    </row>
    <row r="435" s="60" customFormat="1" ht="50.1" customHeight="1" spans="1:14">
      <c r="A435" s="139" t="s">
        <v>163</v>
      </c>
      <c r="B435" s="26" t="s">
        <v>143</v>
      </c>
      <c r="C435" s="26" t="s">
        <v>143</v>
      </c>
      <c r="D435" s="26" t="s">
        <v>143</v>
      </c>
      <c r="E435" s="26" t="s">
        <v>143</v>
      </c>
      <c r="F435" s="26">
        <v>24</v>
      </c>
      <c r="G435" s="26">
        <v>24</v>
      </c>
      <c r="H435" s="26">
        <v>118</v>
      </c>
      <c r="I435" s="26">
        <v>39</v>
      </c>
      <c r="J435" s="26">
        <v>190</v>
      </c>
      <c r="K435" s="26">
        <v>126</v>
      </c>
      <c r="L435" s="26"/>
      <c r="M435" s="26"/>
      <c r="N435" s="141" t="s">
        <v>164</v>
      </c>
    </row>
    <row r="436" s="60" customFormat="1" ht="50.1" customHeight="1" spans="1:14">
      <c r="A436" s="139" t="s">
        <v>243</v>
      </c>
      <c r="B436" s="26">
        <v>2</v>
      </c>
      <c r="C436" s="26" t="s">
        <v>143</v>
      </c>
      <c r="D436" s="26">
        <v>120</v>
      </c>
      <c r="E436" s="26">
        <v>90</v>
      </c>
      <c r="F436" s="26">
        <v>51</v>
      </c>
      <c r="G436" s="26">
        <v>51</v>
      </c>
      <c r="H436" s="26" t="s">
        <v>143</v>
      </c>
      <c r="I436" s="26" t="s">
        <v>143</v>
      </c>
      <c r="J436" s="26" t="s">
        <v>143</v>
      </c>
      <c r="K436" s="26" t="s">
        <v>143</v>
      </c>
      <c r="L436" s="26"/>
      <c r="M436" s="26"/>
      <c r="N436" s="141" t="s">
        <v>166</v>
      </c>
    </row>
    <row r="437" s="60" customFormat="1" ht="50.1" customHeight="1" spans="1:14">
      <c r="A437" s="139" t="s">
        <v>281</v>
      </c>
      <c r="B437" s="26" t="s">
        <v>143</v>
      </c>
      <c r="C437" s="26" t="s">
        <v>143</v>
      </c>
      <c r="D437" s="26">
        <v>581</v>
      </c>
      <c r="E437" s="26">
        <v>56</v>
      </c>
      <c r="F437" s="26" t="s">
        <v>143</v>
      </c>
      <c r="G437" s="26" t="s">
        <v>143</v>
      </c>
      <c r="H437" s="26" t="s">
        <v>143</v>
      </c>
      <c r="I437" s="26" t="s">
        <v>143</v>
      </c>
      <c r="J437" s="26" t="s">
        <v>143</v>
      </c>
      <c r="K437" s="26" t="s">
        <v>143</v>
      </c>
      <c r="L437" s="26"/>
      <c r="M437" s="26"/>
      <c r="N437" s="141" t="s">
        <v>247</v>
      </c>
    </row>
    <row r="438" s="60" customFormat="1" ht="50.1" customHeight="1" spans="1:14">
      <c r="A438" s="139" t="s">
        <v>177</v>
      </c>
      <c r="B438" s="26" t="s">
        <v>143</v>
      </c>
      <c r="C438" s="26" t="s">
        <v>143</v>
      </c>
      <c r="D438" s="26" t="s">
        <v>143</v>
      </c>
      <c r="E438" s="26" t="s">
        <v>143</v>
      </c>
      <c r="F438" s="26">
        <v>169</v>
      </c>
      <c r="G438" s="26">
        <v>26</v>
      </c>
      <c r="H438" s="26">
        <v>27</v>
      </c>
      <c r="I438" s="26" t="s">
        <v>143</v>
      </c>
      <c r="J438" s="26" t="s">
        <v>143</v>
      </c>
      <c r="K438" s="26" t="s">
        <v>143</v>
      </c>
      <c r="L438" s="26"/>
      <c r="M438" s="26"/>
      <c r="N438" s="141" t="s">
        <v>178</v>
      </c>
    </row>
    <row r="439" s="60" customFormat="1" ht="50.1" customHeight="1" spans="1:14">
      <c r="A439" s="139" t="s">
        <v>254</v>
      </c>
      <c r="B439" s="26" t="s">
        <v>143</v>
      </c>
      <c r="C439" s="26" t="s">
        <v>143</v>
      </c>
      <c r="D439" s="26" t="s">
        <v>143</v>
      </c>
      <c r="E439" s="26" t="s">
        <v>143</v>
      </c>
      <c r="F439" s="26" t="s">
        <v>143</v>
      </c>
      <c r="G439" s="26" t="s">
        <v>143</v>
      </c>
      <c r="H439" s="26" t="s">
        <v>143</v>
      </c>
      <c r="I439" s="26" t="s">
        <v>143</v>
      </c>
      <c r="J439" s="26" t="s">
        <v>143</v>
      </c>
      <c r="K439" s="26" t="s">
        <v>143</v>
      </c>
      <c r="L439" s="26"/>
      <c r="M439" s="26"/>
      <c r="N439" s="141" t="s">
        <v>188</v>
      </c>
    </row>
    <row r="440" s="60" customFormat="1" ht="50.1" customHeight="1" spans="1:14">
      <c r="A440" s="139" t="s">
        <v>209</v>
      </c>
      <c r="B440" s="26" t="s">
        <v>143</v>
      </c>
      <c r="C440" s="26" t="s">
        <v>143</v>
      </c>
      <c r="D440" s="26" t="s">
        <v>143</v>
      </c>
      <c r="E440" s="26" t="s">
        <v>143</v>
      </c>
      <c r="F440" s="26" t="s">
        <v>143</v>
      </c>
      <c r="G440" s="26" t="s">
        <v>143</v>
      </c>
      <c r="H440" s="26" t="s">
        <v>143</v>
      </c>
      <c r="I440" s="26" t="s">
        <v>143</v>
      </c>
      <c r="J440" s="26" t="s">
        <v>143</v>
      </c>
      <c r="K440" s="26" t="s">
        <v>143</v>
      </c>
      <c r="L440" s="26"/>
      <c r="M440" s="26"/>
      <c r="N440" s="141" t="s">
        <v>282</v>
      </c>
    </row>
    <row r="441" s="60" customFormat="1" ht="35.1" customHeight="1" spans="1:14">
      <c r="A441" s="142" t="s">
        <v>197</v>
      </c>
      <c r="B441" s="72">
        <f>SUM(B435:B440)</f>
        <v>2</v>
      </c>
      <c r="C441" s="73" t="s">
        <v>143</v>
      </c>
      <c r="D441" s="72">
        <f t="shared" ref="D441:K441" si="18">SUM(D435:D440)</f>
        <v>701</v>
      </c>
      <c r="E441" s="72">
        <f t="shared" si="18"/>
        <v>146</v>
      </c>
      <c r="F441" s="72">
        <f t="shared" si="18"/>
        <v>244</v>
      </c>
      <c r="G441" s="72">
        <f t="shared" si="18"/>
        <v>101</v>
      </c>
      <c r="H441" s="72">
        <f t="shared" si="18"/>
        <v>145</v>
      </c>
      <c r="I441" s="72">
        <f t="shared" si="18"/>
        <v>39</v>
      </c>
      <c r="J441" s="72">
        <f t="shared" si="18"/>
        <v>190</v>
      </c>
      <c r="K441" s="72">
        <f t="shared" si="18"/>
        <v>126</v>
      </c>
      <c r="L441" s="73"/>
      <c r="M441" s="73"/>
      <c r="N441" s="144" t="s">
        <v>129</v>
      </c>
    </row>
    <row r="442" s="60" customFormat="1" ht="25.5" customHeight="1" spans="1:14">
      <c r="A442" s="74" t="s">
        <v>135</v>
      </c>
      <c r="B442" s="74"/>
      <c r="C442" s="74"/>
      <c r="D442" s="74"/>
      <c r="E442" s="74"/>
      <c r="F442" s="75"/>
      <c r="G442" s="75"/>
      <c r="H442" s="75"/>
      <c r="I442" s="75"/>
      <c r="J442" s="75"/>
      <c r="K442" s="101" t="s">
        <v>136</v>
      </c>
      <c r="L442" s="101"/>
      <c r="M442" s="101"/>
      <c r="N442" s="101"/>
    </row>
    <row r="443" s="60" customFormat="1" ht="30" customHeight="1" spans="1:14">
      <c r="A443" s="65"/>
      <c r="B443" s="66" t="s">
        <v>80</v>
      </c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5"/>
    </row>
    <row r="444" s="60" customFormat="1" ht="30" customHeight="1" spans="1:14">
      <c r="A444" s="115" t="s">
        <v>283</v>
      </c>
      <c r="B444" s="85" t="s">
        <v>83</v>
      </c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115" t="s">
        <v>81</v>
      </c>
    </row>
    <row r="445" s="60" customFormat="1" ht="30" customHeight="1" spans="1:14">
      <c r="A445" s="86" t="s">
        <v>159</v>
      </c>
      <c r="B445" s="18" t="s">
        <v>123</v>
      </c>
      <c r="C445" s="18"/>
      <c r="D445" s="18" t="s">
        <v>122</v>
      </c>
      <c r="E445" s="18"/>
      <c r="F445" s="18" t="s">
        <v>121</v>
      </c>
      <c r="G445" s="18"/>
      <c r="H445" s="18" t="s">
        <v>120</v>
      </c>
      <c r="I445" s="18"/>
      <c r="J445" s="18" t="s">
        <v>119</v>
      </c>
      <c r="K445" s="18"/>
      <c r="L445" s="18"/>
      <c r="M445" s="18"/>
      <c r="N445" s="108" t="s">
        <v>160</v>
      </c>
    </row>
    <row r="446" s="60" customFormat="1" ht="30" customHeight="1" spans="1:14">
      <c r="A446" s="86"/>
      <c r="B446" s="78" t="s">
        <v>128</v>
      </c>
      <c r="C446" s="78"/>
      <c r="D446" s="19" t="s">
        <v>127</v>
      </c>
      <c r="E446" s="19"/>
      <c r="F446" s="19" t="s">
        <v>126</v>
      </c>
      <c r="G446" s="19"/>
      <c r="H446" s="19" t="s">
        <v>125</v>
      </c>
      <c r="I446" s="19"/>
      <c r="J446" s="19" t="s">
        <v>124</v>
      </c>
      <c r="K446" s="19"/>
      <c r="L446" s="78"/>
      <c r="M446" s="78"/>
      <c r="N446" s="108"/>
    </row>
    <row r="447" s="60" customFormat="1" ht="30" customHeight="1" spans="1:14">
      <c r="A447" s="86"/>
      <c r="B447" s="21" t="s">
        <v>129</v>
      </c>
      <c r="C447" s="21" t="s">
        <v>161</v>
      </c>
      <c r="D447" s="21" t="s">
        <v>129</v>
      </c>
      <c r="E447" s="21" t="s">
        <v>161</v>
      </c>
      <c r="F447" s="21" t="s">
        <v>129</v>
      </c>
      <c r="G447" s="21" t="s">
        <v>161</v>
      </c>
      <c r="H447" s="21" t="s">
        <v>129</v>
      </c>
      <c r="I447" s="21" t="s">
        <v>161</v>
      </c>
      <c r="J447" s="21" t="s">
        <v>129</v>
      </c>
      <c r="K447" s="21" t="s">
        <v>161</v>
      </c>
      <c r="L447" s="21"/>
      <c r="M447" s="21"/>
      <c r="N447" s="108"/>
    </row>
    <row r="448" s="60" customFormat="1" ht="30" customHeight="1" spans="1:14">
      <c r="A448" s="87"/>
      <c r="B448" s="19" t="s">
        <v>131</v>
      </c>
      <c r="C448" s="78" t="s">
        <v>162</v>
      </c>
      <c r="D448" s="19" t="s">
        <v>131</v>
      </c>
      <c r="E448" s="78" t="s">
        <v>162</v>
      </c>
      <c r="F448" s="19" t="s">
        <v>131</v>
      </c>
      <c r="G448" s="78" t="s">
        <v>162</v>
      </c>
      <c r="H448" s="19" t="s">
        <v>131</v>
      </c>
      <c r="I448" s="78" t="s">
        <v>162</v>
      </c>
      <c r="J448" s="19" t="s">
        <v>131</v>
      </c>
      <c r="K448" s="78" t="s">
        <v>162</v>
      </c>
      <c r="L448" s="19"/>
      <c r="M448" s="19"/>
      <c r="N448" s="109"/>
    </row>
    <row r="449" s="60" customFormat="1" ht="50.1" customHeight="1" spans="1:14">
      <c r="A449" s="139" t="s">
        <v>163</v>
      </c>
      <c r="B449" s="26" t="s">
        <v>143</v>
      </c>
      <c r="C449" s="26" t="s">
        <v>143</v>
      </c>
      <c r="D449" s="26" t="s">
        <v>143</v>
      </c>
      <c r="E449" s="26" t="s">
        <v>143</v>
      </c>
      <c r="F449" s="26" t="s">
        <v>143</v>
      </c>
      <c r="G449" s="26" t="s">
        <v>143</v>
      </c>
      <c r="H449" s="26">
        <v>361</v>
      </c>
      <c r="I449" s="26">
        <v>305</v>
      </c>
      <c r="J449" s="26">
        <v>2402</v>
      </c>
      <c r="K449" s="26">
        <v>1707</v>
      </c>
      <c r="L449" s="147"/>
      <c r="M449" s="147"/>
      <c r="N449" s="141" t="s">
        <v>164</v>
      </c>
    </row>
    <row r="450" s="60" customFormat="1" ht="50.1" customHeight="1" spans="1:14">
      <c r="A450" s="139" t="s">
        <v>199</v>
      </c>
      <c r="B450" s="26" t="s">
        <v>143</v>
      </c>
      <c r="C450" s="26" t="s">
        <v>143</v>
      </c>
      <c r="D450" s="26" t="s">
        <v>143</v>
      </c>
      <c r="E450" s="26" t="s">
        <v>143</v>
      </c>
      <c r="F450" s="26">
        <v>28</v>
      </c>
      <c r="G450" s="26">
        <v>6</v>
      </c>
      <c r="H450" s="26">
        <v>67</v>
      </c>
      <c r="I450" s="26">
        <v>18</v>
      </c>
      <c r="J450" s="26">
        <v>56</v>
      </c>
      <c r="K450" s="26">
        <v>23</v>
      </c>
      <c r="L450" s="148"/>
      <c r="M450" s="148"/>
      <c r="N450" s="141" t="s">
        <v>200</v>
      </c>
    </row>
    <row r="451" s="60" customFormat="1" ht="50.1" customHeight="1" spans="1:14">
      <c r="A451" s="139" t="s">
        <v>243</v>
      </c>
      <c r="B451" s="26">
        <v>65</v>
      </c>
      <c r="C451" s="26">
        <v>29</v>
      </c>
      <c r="D451" s="26">
        <v>648</v>
      </c>
      <c r="E451" s="26">
        <v>412</v>
      </c>
      <c r="F451" s="26">
        <v>74</v>
      </c>
      <c r="G451" s="26">
        <v>15</v>
      </c>
      <c r="H451" s="26" t="s">
        <v>143</v>
      </c>
      <c r="I451" s="26" t="s">
        <v>143</v>
      </c>
      <c r="J451" s="26" t="s">
        <v>143</v>
      </c>
      <c r="K451" s="26" t="s">
        <v>143</v>
      </c>
      <c r="L451" s="148"/>
      <c r="M451" s="148"/>
      <c r="N451" s="141" t="s">
        <v>166</v>
      </c>
    </row>
    <row r="452" s="60" customFormat="1" ht="50.1" customHeight="1" spans="1:14">
      <c r="A452" s="139" t="s">
        <v>274</v>
      </c>
      <c r="B452" s="26" t="s">
        <v>143</v>
      </c>
      <c r="C452" s="26" t="s">
        <v>143</v>
      </c>
      <c r="D452" s="26" t="s">
        <v>143</v>
      </c>
      <c r="E452" s="26" t="s">
        <v>143</v>
      </c>
      <c r="F452" s="26" t="s">
        <v>143</v>
      </c>
      <c r="G452" s="26" t="s">
        <v>143</v>
      </c>
      <c r="H452" s="26" t="s">
        <v>143</v>
      </c>
      <c r="I452" s="26" t="s">
        <v>143</v>
      </c>
      <c r="J452" s="26">
        <v>220</v>
      </c>
      <c r="K452" s="26">
        <v>96</v>
      </c>
      <c r="L452" s="148"/>
      <c r="M452" s="148"/>
      <c r="N452" s="141" t="s">
        <v>284</v>
      </c>
    </row>
    <row r="453" s="60" customFormat="1" ht="50.1" customHeight="1" spans="1:14">
      <c r="A453" s="139" t="s">
        <v>244</v>
      </c>
      <c r="B453" s="26" t="s">
        <v>143</v>
      </c>
      <c r="C453" s="26" t="s">
        <v>143</v>
      </c>
      <c r="D453" s="26" t="s">
        <v>143</v>
      </c>
      <c r="E453" s="26" t="s">
        <v>143</v>
      </c>
      <c r="F453" s="26">
        <v>38</v>
      </c>
      <c r="G453" s="26">
        <v>22</v>
      </c>
      <c r="H453" s="26">
        <v>51</v>
      </c>
      <c r="I453" s="26">
        <v>40</v>
      </c>
      <c r="J453" s="26" t="s">
        <v>143</v>
      </c>
      <c r="K453" s="26" t="s">
        <v>143</v>
      </c>
      <c r="L453" s="148"/>
      <c r="M453" s="148"/>
      <c r="N453" s="141" t="s">
        <v>168</v>
      </c>
    </row>
    <row r="454" s="60" customFormat="1" ht="50.1" customHeight="1" spans="1:14">
      <c r="A454" s="139" t="s">
        <v>281</v>
      </c>
      <c r="B454" s="26" t="s">
        <v>143</v>
      </c>
      <c r="C454" s="26" t="s">
        <v>143</v>
      </c>
      <c r="D454" s="26">
        <v>559</v>
      </c>
      <c r="E454" s="26">
        <v>3</v>
      </c>
      <c r="F454" s="26">
        <v>44</v>
      </c>
      <c r="G454" s="26">
        <v>4</v>
      </c>
      <c r="H454" s="26">
        <v>185</v>
      </c>
      <c r="I454" s="26">
        <v>66</v>
      </c>
      <c r="J454" s="26">
        <v>453</v>
      </c>
      <c r="K454" s="26">
        <v>217</v>
      </c>
      <c r="L454" s="148"/>
      <c r="M454" s="148"/>
      <c r="N454" s="141" t="s">
        <v>247</v>
      </c>
    </row>
    <row r="455" s="60" customFormat="1" ht="50.1" customHeight="1" spans="1:14">
      <c r="A455" s="139" t="s">
        <v>248</v>
      </c>
      <c r="B455" s="26" t="s">
        <v>143</v>
      </c>
      <c r="C455" s="26" t="s">
        <v>143</v>
      </c>
      <c r="D455" s="26" t="s">
        <v>143</v>
      </c>
      <c r="E455" s="26" t="s">
        <v>143</v>
      </c>
      <c r="F455" s="26">
        <v>4</v>
      </c>
      <c r="G455" s="26">
        <v>4</v>
      </c>
      <c r="H455" s="26" t="s">
        <v>143</v>
      </c>
      <c r="I455" s="26" t="s">
        <v>143</v>
      </c>
      <c r="J455" s="26" t="s">
        <v>143</v>
      </c>
      <c r="K455" s="26" t="s">
        <v>143</v>
      </c>
      <c r="L455" s="148"/>
      <c r="M455" s="148"/>
      <c r="N455" s="141" t="s">
        <v>174</v>
      </c>
    </row>
    <row r="456" s="60" customFormat="1" ht="50.1" customHeight="1" spans="1:14">
      <c r="A456" s="139" t="s">
        <v>285</v>
      </c>
      <c r="B456" s="26" t="s">
        <v>143</v>
      </c>
      <c r="C456" s="26" t="s">
        <v>143</v>
      </c>
      <c r="D456" s="26" t="s">
        <v>143</v>
      </c>
      <c r="E456" s="26" t="s">
        <v>143</v>
      </c>
      <c r="F456" s="26" t="s">
        <v>143</v>
      </c>
      <c r="G456" s="26" t="s">
        <v>143</v>
      </c>
      <c r="H456" s="26">
        <v>85</v>
      </c>
      <c r="I456" s="26">
        <v>2</v>
      </c>
      <c r="J456" s="26">
        <v>77</v>
      </c>
      <c r="K456" s="26">
        <v>11</v>
      </c>
      <c r="L456" s="148"/>
      <c r="M456" s="148"/>
      <c r="N456" s="141" t="s">
        <v>286</v>
      </c>
    </row>
    <row r="457" s="60" customFormat="1" ht="50.1" customHeight="1" spans="1:14">
      <c r="A457" s="139" t="s">
        <v>177</v>
      </c>
      <c r="B457" s="26" t="s">
        <v>143</v>
      </c>
      <c r="C457" s="26" t="s">
        <v>143</v>
      </c>
      <c r="D457" s="26" t="s">
        <v>143</v>
      </c>
      <c r="E457" s="26" t="s">
        <v>143</v>
      </c>
      <c r="F457" s="26">
        <v>49</v>
      </c>
      <c r="G457" s="26">
        <v>1</v>
      </c>
      <c r="H457" s="26">
        <v>78</v>
      </c>
      <c r="I457" s="26">
        <v>11</v>
      </c>
      <c r="J457" s="26">
        <v>38</v>
      </c>
      <c r="K457" s="26">
        <v>8</v>
      </c>
      <c r="L457" s="148"/>
      <c r="M457" s="148"/>
      <c r="N457" s="141" t="s">
        <v>178</v>
      </c>
    </row>
    <row r="458" s="60" customFormat="1" ht="50.1" customHeight="1" spans="1:14">
      <c r="A458" s="139" t="s">
        <v>251</v>
      </c>
      <c r="B458" s="26" t="s">
        <v>143</v>
      </c>
      <c r="C458" s="26" t="s">
        <v>143</v>
      </c>
      <c r="D458" s="26" t="s">
        <v>143</v>
      </c>
      <c r="E458" s="26" t="s">
        <v>143</v>
      </c>
      <c r="F458" s="26">
        <v>25</v>
      </c>
      <c r="G458" s="26">
        <v>19</v>
      </c>
      <c r="H458" s="26" t="s">
        <v>143</v>
      </c>
      <c r="I458" s="26" t="s">
        <v>143</v>
      </c>
      <c r="J458" s="26">
        <v>71</v>
      </c>
      <c r="K458" s="26">
        <v>52</v>
      </c>
      <c r="L458" s="148"/>
      <c r="M458" s="148"/>
      <c r="N458" s="141" t="s">
        <v>287</v>
      </c>
    </row>
    <row r="459" s="60" customFormat="1" ht="50.1" customHeight="1" spans="1:14">
      <c r="A459" s="139" t="s">
        <v>254</v>
      </c>
      <c r="B459" s="26" t="s">
        <v>143</v>
      </c>
      <c r="C459" s="26" t="s">
        <v>143</v>
      </c>
      <c r="D459" s="26">
        <v>6</v>
      </c>
      <c r="E459" s="26">
        <v>6</v>
      </c>
      <c r="F459" s="26">
        <v>32</v>
      </c>
      <c r="G459" s="26">
        <v>32</v>
      </c>
      <c r="H459" s="26">
        <v>85</v>
      </c>
      <c r="I459" s="26">
        <v>32</v>
      </c>
      <c r="J459" s="26">
        <v>699</v>
      </c>
      <c r="K459" s="26">
        <v>309</v>
      </c>
      <c r="L459" s="148"/>
      <c r="M459" s="148"/>
      <c r="N459" s="141" t="s">
        <v>188</v>
      </c>
    </row>
    <row r="460" s="60" customFormat="1" ht="50.1" customHeight="1" spans="1:14">
      <c r="A460" s="139" t="s">
        <v>252</v>
      </c>
      <c r="B460" s="26">
        <v>139</v>
      </c>
      <c r="C460" s="26">
        <v>120</v>
      </c>
      <c r="D460" s="26">
        <v>224</v>
      </c>
      <c r="E460" s="26">
        <v>193</v>
      </c>
      <c r="F460" s="26">
        <v>48</v>
      </c>
      <c r="G460" s="26">
        <v>48</v>
      </c>
      <c r="H460" s="26">
        <v>74</v>
      </c>
      <c r="I460" s="26">
        <v>46</v>
      </c>
      <c r="J460" s="26">
        <v>35</v>
      </c>
      <c r="K460" s="26">
        <v>22</v>
      </c>
      <c r="L460" s="148"/>
      <c r="M460" s="148"/>
      <c r="N460" s="141" t="s">
        <v>253</v>
      </c>
    </row>
    <row r="461" s="60" customFormat="1" ht="50.1" customHeight="1" spans="1:14">
      <c r="A461" s="139" t="s">
        <v>249</v>
      </c>
      <c r="B461" s="26" t="s">
        <v>143</v>
      </c>
      <c r="C461" s="26" t="s">
        <v>143</v>
      </c>
      <c r="D461" s="26">
        <v>624</v>
      </c>
      <c r="E461" s="26">
        <v>276</v>
      </c>
      <c r="F461" s="26">
        <v>75</v>
      </c>
      <c r="G461" s="26">
        <v>75</v>
      </c>
      <c r="H461" s="26">
        <v>576</v>
      </c>
      <c r="I461" s="26">
        <v>276</v>
      </c>
      <c r="J461" s="26">
        <v>114</v>
      </c>
      <c r="K461" s="26">
        <v>76</v>
      </c>
      <c r="L461" s="148"/>
      <c r="M461" s="148"/>
      <c r="N461" s="141" t="s">
        <v>176</v>
      </c>
    </row>
    <row r="462" s="60" customFormat="1" ht="50.1" customHeight="1" spans="1:14">
      <c r="A462" s="139" t="s">
        <v>264</v>
      </c>
      <c r="B462" s="26" t="s">
        <v>143</v>
      </c>
      <c r="C462" s="26" t="s">
        <v>143</v>
      </c>
      <c r="D462" s="26" t="s">
        <v>143</v>
      </c>
      <c r="E462" s="26" t="s">
        <v>143</v>
      </c>
      <c r="F462" s="26" t="s">
        <v>143</v>
      </c>
      <c r="G462" s="26" t="s">
        <v>143</v>
      </c>
      <c r="H462" s="26">
        <v>6</v>
      </c>
      <c r="I462" s="26">
        <v>5</v>
      </c>
      <c r="J462" s="26">
        <v>21</v>
      </c>
      <c r="K462" s="26">
        <v>12</v>
      </c>
      <c r="L462" s="148"/>
      <c r="M462" s="148"/>
      <c r="N462" s="141" t="s">
        <v>265</v>
      </c>
    </row>
    <row r="463" s="60" customFormat="1" ht="50.1" customHeight="1" spans="1:14">
      <c r="A463" s="139" t="s">
        <v>288</v>
      </c>
      <c r="B463" s="26" t="s">
        <v>143</v>
      </c>
      <c r="C463" s="26" t="s">
        <v>143</v>
      </c>
      <c r="D463" s="26" t="s">
        <v>143</v>
      </c>
      <c r="E463" s="26" t="s">
        <v>143</v>
      </c>
      <c r="F463" s="26">
        <v>1000</v>
      </c>
      <c r="G463" s="26">
        <v>494</v>
      </c>
      <c r="H463" s="26">
        <v>263</v>
      </c>
      <c r="I463" s="26">
        <v>10</v>
      </c>
      <c r="J463" s="26">
        <v>277</v>
      </c>
      <c r="K463" s="26">
        <v>28</v>
      </c>
      <c r="L463" s="148"/>
      <c r="M463" s="148"/>
      <c r="N463" s="141" t="s">
        <v>196</v>
      </c>
    </row>
    <row r="464" s="60" customFormat="1" ht="50.1" customHeight="1" spans="1:14">
      <c r="A464" s="139" t="s">
        <v>262</v>
      </c>
      <c r="B464" s="26" t="s">
        <v>143</v>
      </c>
      <c r="C464" s="26" t="s">
        <v>143</v>
      </c>
      <c r="D464" s="26" t="s">
        <v>143</v>
      </c>
      <c r="E464" s="26" t="s">
        <v>143</v>
      </c>
      <c r="F464" s="26" t="s">
        <v>143</v>
      </c>
      <c r="G464" s="26" t="s">
        <v>143</v>
      </c>
      <c r="H464" s="26">
        <v>18</v>
      </c>
      <c r="I464" s="26">
        <v>4</v>
      </c>
      <c r="J464" s="26">
        <v>26</v>
      </c>
      <c r="K464" s="26">
        <v>18</v>
      </c>
      <c r="L464" s="148"/>
      <c r="M464" s="148"/>
      <c r="N464" s="141" t="s">
        <v>289</v>
      </c>
    </row>
    <row r="465" s="60" customFormat="1" ht="50.1" customHeight="1" spans="1:14">
      <c r="A465" s="139" t="s">
        <v>290</v>
      </c>
      <c r="B465" s="26" t="s">
        <v>143</v>
      </c>
      <c r="C465" s="26" t="s">
        <v>143</v>
      </c>
      <c r="D465" s="26" t="s">
        <v>143</v>
      </c>
      <c r="E465" s="26" t="s">
        <v>143</v>
      </c>
      <c r="F465" s="26" t="s">
        <v>143</v>
      </c>
      <c r="G465" s="26" t="s">
        <v>143</v>
      </c>
      <c r="H465" s="26" t="s">
        <v>143</v>
      </c>
      <c r="I465" s="26" t="s">
        <v>143</v>
      </c>
      <c r="J465" s="26">
        <v>60</v>
      </c>
      <c r="K465" s="26">
        <v>22</v>
      </c>
      <c r="L465" s="148"/>
      <c r="M465" s="148"/>
      <c r="N465" s="141" t="s">
        <v>269</v>
      </c>
    </row>
    <row r="466" s="60" customFormat="1" ht="50.1" customHeight="1" spans="1:14">
      <c r="A466" s="139" t="s">
        <v>266</v>
      </c>
      <c r="B466" s="26" t="s">
        <v>143</v>
      </c>
      <c r="C466" s="26" t="s">
        <v>143</v>
      </c>
      <c r="D466" s="26" t="s">
        <v>143</v>
      </c>
      <c r="E466" s="26" t="s">
        <v>143</v>
      </c>
      <c r="F466" s="26" t="s">
        <v>143</v>
      </c>
      <c r="G466" s="26" t="s">
        <v>143</v>
      </c>
      <c r="H466" s="26" t="s">
        <v>143</v>
      </c>
      <c r="I466" s="26" t="s">
        <v>143</v>
      </c>
      <c r="J466" s="26">
        <v>44</v>
      </c>
      <c r="K466" s="26">
        <v>11</v>
      </c>
      <c r="L466" s="148"/>
      <c r="M466" s="148"/>
      <c r="N466" s="141" t="s">
        <v>291</v>
      </c>
    </row>
    <row r="467" s="60" customFormat="1" ht="50.1" customHeight="1" spans="1:14">
      <c r="A467" s="139" t="s">
        <v>250</v>
      </c>
      <c r="B467" s="26" t="s">
        <v>143</v>
      </c>
      <c r="C467" s="26" t="s">
        <v>143</v>
      </c>
      <c r="D467" s="26" t="s">
        <v>143</v>
      </c>
      <c r="E467" s="26" t="s">
        <v>143</v>
      </c>
      <c r="F467" s="26" t="s">
        <v>143</v>
      </c>
      <c r="G467" s="26" t="s">
        <v>143</v>
      </c>
      <c r="H467" s="26">
        <v>68</v>
      </c>
      <c r="I467" s="26">
        <v>20</v>
      </c>
      <c r="J467" s="26">
        <v>10</v>
      </c>
      <c r="K467" s="26">
        <v>6</v>
      </c>
      <c r="L467" s="148"/>
      <c r="M467" s="148"/>
      <c r="N467" s="141" t="s">
        <v>292</v>
      </c>
    </row>
    <row r="468" s="60" customFormat="1" ht="50.1" customHeight="1" spans="1:14">
      <c r="A468" s="139" t="s">
        <v>293</v>
      </c>
      <c r="B468" s="26" t="s">
        <v>143</v>
      </c>
      <c r="C468" s="26" t="s">
        <v>143</v>
      </c>
      <c r="D468" s="26" t="s">
        <v>143</v>
      </c>
      <c r="E468" s="26" t="s">
        <v>143</v>
      </c>
      <c r="F468" s="26" t="s">
        <v>143</v>
      </c>
      <c r="G468" s="26" t="s">
        <v>143</v>
      </c>
      <c r="H468" s="26" t="s">
        <v>143</v>
      </c>
      <c r="I468" s="26" t="s">
        <v>143</v>
      </c>
      <c r="J468" s="26" t="s">
        <v>143</v>
      </c>
      <c r="K468" s="26" t="s">
        <v>143</v>
      </c>
      <c r="L468" s="148"/>
      <c r="M468" s="148"/>
      <c r="N468" s="141" t="s">
        <v>194</v>
      </c>
    </row>
    <row r="469" s="60" customFormat="1" ht="35.1" customHeight="1" spans="1:14">
      <c r="A469" s="142" t="s">
        <v>294</v>
      </c>
      <c r="B469" s="72">
        <f t="shared" ref="B469:K469" si="19">SUM(B447:B467)</f>
        <v>204</v>
      </c>
      <c r="C469" s="73">
        <f>SUM(C447:C468)</f>
        <v>149</v>
      </c>
      <c r="D469" s="72">
        <f t="shared" si="19"/>
        <v>2061</v>
      </c>
      <c r="E469" s="72">
        <f>SUM(E447:E468)</f>
        <v>890</v>
      </c>
      <c r="F469" s="72">
        <f t="shared" si="19"/>
        <v>1417</v>
      </c>
      <c r="G469" s="72">
        <f>SUM(G447:G468)</f>
        <v>720</v>
      </c>
      <c r="H469" s="72">
        <f t="shared" si="19"/>
        <v>1917</v>
      </c>
      <c r="I469" s="72">
        <f t="shared" si="19"/>
        <v>835</v>
      </c>
      <c r="J469" s="72">
        <f t="shared" si="19"/>
        <v>4603</v>
      </c>
      <c r="K469" s="72">
        <f t="shared" si="19"/>
        <v>2618</v>
      </c>
      <c r="L469" s="73"/>
      <c r="M469" s="73"/>
      <c r="N469" s="144" t="s">
        <v>295</v>
      </c>
    </row>
    <row r="470" s="60" customFormat="1" ht="25.5" customHeight="1" spans="1:14">
      <c r="A470" s="74" t="s">
        <v>135</v>
      </c>
      <c r="B470" s="74"/>
      <c r="C470" s="74"/>
      <c r="D470" s="74"/>
      <c r="E470" s="74"/>
      <c r="F470" s="75"/>
      <c r="G470" s="75"/>
      <c r="H470" s="75"/>
      <c r="I470" s="75"/>
      <c r="J470" s="75"/>
      <c r="K470" s="101" t="s">
        <v>136</v>
      </c>
      <c r="L470" s="101"/>
      <c r="M470" s="101"/>
      <c r="N470" s="101"/>
    </row>
    <row r="471" s="60" customFormat="1" ht="30" customHeight="1" spans="1:14">
      <c r="A471" s="65"/>
      <c r="B471" s="66" t="s">
        <v>84</v>
      </c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5"/>
    </row>
    <row r="472" s="60" customFormat="1" ht="30" customHeight="1" spans="1:14">
      <c r="A472" s="115" t="s">
        <v>296</v>
      </c>
      <c r="B472" s="85" t="s">
        <v>87</v>
      </c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115" t="s">
        <v>297</v>
      </c>
    </row>
    <row r="473" s="60" customFormat="1" ht="30" customHeight="1" spans="1:14">
      <c r="A473" s="86" t="s">
        <v>159</v>
      </c>
      <c r="B473" s="18" t="s">
        <v>123</v>
      </c>
      <c r="C473" s="18"/>
      <c r="D473" s="18" t="s">
        <v>122</v>
      </c>
      <c r="E473" s="18"/>
      <c r="F473" s="18" t="s">
        <v>121</v>
      </c>
      <c r="G473" s="18"/>
      <c r="H473" s="18" t="s">
        <v>120</v>
      </c>
      <c r="I473" s="18"/>
      <c r="J473" s="18" t="s">
        <v>119</v>
      </c>
      <c r="K473" s="18"/>
      <c r="L473" s="18"/>
      <c r="M473" s="18"/>
      <c r="N473" s="108" t="s">
        <v>160</v>
      </c>
    </row>
    <row r="474" s="60" customFormat="1" ht="30" customHeight="1" spans="1:14">
      <c r="A474" s="86"/>
      <c r="B474" s="78" t="s">
        <v>128</v>
      </c>
      <c r="C474" s="78"/>
      <c r="D474" s="19" t="s">
        <v>127</v>
      </c>
      <c r="E474" s="19"/>
      <c r="F474" s="19" t="s">
        <v>126</v>
      </c>
      <c r="G474" s="19"/>
      <c r="H474" s="19" t="s">
        <v>125</v>
      </c>
      <c r="I474" s="19"/>
      <c r="J474" s="78" t="s">
        <v>124</v>
      </c>
      <c r="K474" s="78"/>
      <c r="L474" s="19"/>
      <c r="M474" s="19"/>
      <c r="N474" s="108"/>
    </row>
    <row r="475" s="60" customFormat="1" ht="30" customHeight="1" spans="1:14">
      <c r="A475" s="86"/>
      <c r="B475" s="21" t="s">
        <v>129</v>
      </c>
      <c r="C475" s="21" t="s">
        <v>161</v>
      </c>
      <c r="D475" s="21" t="s">
        <v>129</v>
      </c>
      <c r="E475" s="21" t="s">
        <v>161</v>
      </c>
      <c r="F475" s="21" t="s">
        <v>129</v>
      </c>
      <c r="G475" s="21" t="s">
        <v>161</v>
      </c>
      <c r="H475" s="21" t="s">
        <v>129</v>
      </c>
      <c r="I475" s="21" t="s">
        <v>161</v>
      </c>
      <c r="J475" s="21" t="s">
        <v>129</v>
      </c>
      <c r="K475" s="21" t="s">
        <v>161</v>
      </c>
      <c r="L475" s="21"/>
      <c r="M475" s="21"/>
      <c r="N475" s="108"/>
    </row>
    <row r="476" s="60" customFormat="1" ht="30" customHeight="1" spans="1:14">
      <c r="A476" s="87"/>
      <c r="B476" s="19" t="s">
        <v>131</v>
      </c>
      <c r="C476" s="78" t="s">
        <v>162</v>
      </c>
      <c r="D476" s="19" t="s">
        <v>131</v>
      </c>
      <c r="E476" s="78" t="s">
        <v>162</v>
      </c>
      <c r="F476" s="19" t="s">
        <v>131</v>
      </c>
      <c r="G476" s="78" t="s">
        <v>162</v>
      </c>
      <c r="H476" s="19" t="s">
        <v>131</v>
      </c>
      <c r="I476" s="78" t="s">
        <v>162</v>
      </c>
      <c r="J476" s="19" t="s">
        <v>131</v>
      </c>
      <c r="K476" s="78" t="s">
        <v>162</v>
      </c>
      <c r="L476" s="19"/>
      <c r="M476" s="78"/>
      <c r="N476" s="109"/>
    </row>
    <row r="477" s="60" customFormat="1" ht="50.1" customHeight="1" spans="1:14">
      <c r="A477" s="139" t="s">
        <v>163</v>
      </c>
      <c r="B477" s="26" t="s">
        <v>143</v>
      </c>
      <c r="C477" s="26" t="s">
        <v>143</v>
      </c>
      <c r="D477" s="26">
        <v>3</v>
      </c>
      <c r="E477" s="26">
        <v>41</v>
      </c>
      <c r="F477" s="26">
        <v>44</v>
      </c>
      <c r="G477" s="26">
        <v>27</v>
      </c>
      <c r="H477" s="26">
        <v>110</v>
      </c>
      <c r="I477" s="26">
        <v>65</v>
      </c>
      <c r="J477" s="26">
        <v>238</v>
      </c>
      <c r="K477" s="26">
        <v>145</v>
      </c>
      <c r="L477" s="26"/>
      <c r="M477" s="141" t="s">
        <v>164</v>
      </c>
      <c r="N477" s="141"/>
    </row>
    <row r="478" s="60" customFormat="1" ht="50.1" customHeight="1" spans="1:14">
      <c r="A478" s="139" t="s">
        <v>298</v>
      </c>
      <c r="B478" s="26" t="s">
        <v>143</v>
      </c>
      <c r="C478" s="26" t="s">
        <v>143</v>
      </c>
      <c r="D478" s="26" t="s">
        <v>143</v>
      </c>
      <c r="E478" s="26" t="s">
        <v>143</v>
      </c>
      <c r="F478" s="26">
        <v>13</v>
      </c>
      <c r="G478" s="26" t="s">
        <v>143</v>
      </c>
      <c r="H478" s="26">
        <v>40</v>
      </c>
      <c r="I478" s="26">
        <v>10</v>
      </c>
      <c r="J478" s="26">
        <v>13</v>
      </c>
      <c r="K478" s="26">
        <v>5</v>
      </c>
      <c r="L478" s="26"/>
      <c r="M478" s="141" t="s">
        <v>299</v>
      </c>
      <c r="N478" s="141"/>
    </row>
    <row r="479" s="60" customFormat="1" ht="50.1" customHeight="1" spans="1:14">
      <c r="A479" s="139" t="s">
        <v>171</v>
      </c>
      <c r="B479" s="26" t="s">
        <v>143</v>
      </c>
      <c r="C479" s="26" t="s">
        <v>143</v>
      </c>
      <c r="D479" s="26">
        <v>127</v>
      </c>
      <c r="E479" s="26" t="s">
        <v>143</v>
      </c>
      <c r="F479" s="26" t="s">
        <v>143</v>
      </c>
      <c r="G479" s="26" t="s">
        <v>143</v>
      </c>
      <c r="H479" s="26">
        <v>26</v>
      </c>
      <c r="I479" s="26">
        <v>9</v>
      </c>
      <c r="J479" s="26">
        <v>37</v>
      </c>
      <c r="K479" s="26">
        <v>12</v>
      </c>
      <c r="L479" s="26"/>
      <c r="M479" s="141" t="s">
        <v>247</v>
      </c>
      <c r="N479" s="141"/>
    </row>
    <row r="480" s="60" customFormat="1" ht="50.1" customHeight="1" spans="1:14">
      <c r="A480" s="139" t="s">
        <v>173</v>
      </c>
      <c r="B480" s="26" t="s">
        <v>143</v>
      </c>
      <c r="C480" s="26" t="s">
        <v>143</v>
      </c>
      <c r="D480" s="26">
        <v>388</v>
      </c>
      <c r="E480" s="26">
        <v>244</v>
      </c>
      <c r="F480" s="26">
        <v>201</v>
      </c>
      <c r="G480" s="26">
        <v>194</v>
      </c>
      <c r="H480" s="26" t="s">
        <v>143</v>
      </c>
      <c r="I480" s="26" t="s">
        <v>143</v>
      </c>
      <c r="J480" s="26" t="s">
        <v>143</v>
      </c>
      <c r="K480" s="26" t="s">
        <v>143</v>
      </c>
      <c r="L480" s="26"/>
      <c r="M480" s="141" t="s">
        <v>174</v>
      </c>
      <c r="N480" s="141"/>
    </row>
    <row r="481" s="60" customFormat="1" ht="50.1" customHeight="1" spans="1:14">
      <c r="A481" s="139" t="s">
        <v>175</v>
      </c>
      <c r="B481" s="26" t="s">
        <v>143</v>
      </c>
      <c r="C481" s="26" t="s">
        <v>143</v>
      </c>
      <c r="D481" s="26">
        <v>7</v>
      </c>
      <c r="E481" s="26">
        <v>46</v>
      </c>
      <c r="F481" s="26">
        <v>29</v>
      </c>
      <c r="G481" s="26">
        <v>16</v>
      </c>
      <c r="H481" s="26">
        <v>250</v>
      </c>
      <c r="I481" s="26">
        <v>165</v>
      </c>
      <c r="J481" s="26">
        <v>27</v>
      </c>
      <c r="K481" s="26">
        <v>18</v>
      </c>
      <c r="L481" s="26"/>
      <c r="M481" s="141" t="s">
        <v>176</v>
      </c>
      <c r="N481" s="141"/>
    </row>
    <row r="482" s="60" customFormat="1" ht="50.1" customHeight="1" spans="1:14">
      <c r="A482" s="139" t="s">
        <v>179</v>
      </c>
      <c r="B482" s="26" t="s">
        <v>143</v>
      </c>
      <c r="C482" s="26" t="s">
        <v>143</v>
      </c>
      <c r="D482" s="26" t="s">
        <v>143</v>
      </c>
      <c r="E482" s="26" t="s">
        <v>143</v>
      </c>
      <c r="F482" s="26">
        <v>111</v>
      </c>
      <c r="G482" s="26">
        <v>92</v>
      </c>
      <c r="H482" s="26">
        <v>258</v>
      </c>
      <c r="I482" s="26">
        <v>220</v>
      </c>
      <c r="J482" s="26">
        <v>651</v>
      </c>
      <c r="K482" s="26">
        <v>496</v>
      </c>
      <c r="L482" s="26"/>
      <c r="M482" s="141" t="s">
        <v>229</v>
      </c>
      <c r="N482" s="141"/>
    </row>
    <row r="483" s="60" customFormat="1" ht="50.1" customHeight="1" spans="1:14">
      <c r="A483" s="139" t="s">
        <v>300</v>
      </c>
      <c r="B483" s="26" t="s">
        <v>143</v>
      </c>
      <c r="C483" s="26" t="s">
        <v>143</v>
      </c>
      <c r="D483" s="26">
        <v>33</v>
      </c>
      <c r="E483" s="26">
        <v>36</v>
      </c>
      <c r="F483" s="26">
        <v>11</v>
      </c>
      <c r="G483" s="26">
        <v>11</v>
      </c>
      <c r="H483" s="26">
        <v>22</v>
      </c>
      <c r="I483" s="26">
        <v>19</v>
      </c>
      <c r="J483" s="26">
        <v>7</v>
      </c>
      <c r="K483" s="26">
        <v>7</v>
      </c>
      <c r="L483" s="26"/>
      <c r="M483" s="141" t="s">
        <v>253</v>
      </c>
      <c r="N483" s="141"/>
    </row>
    <row r="484" s="60" customFormat="1" ht="50.1" customHeight="1" spans="1:14">
      <c r="A484" s="139" t="s">
        <v>301</v>
      </c>
      <c r="B484" s="26" t="s">
        <v>143</v>
      </c>
      <c r="C484" s="26" t="s">
        <v>143</v>
      </c>
      <c r="D484" s="26" t="s">
        <v>143</v>
      </c>
      <c r="E484" s="26" t="s">
        <v>143</v>
      </c>
      <c r="F484" s="26" t="s">
        <v>143</v>
      </c>
      <c r="G484" s="26" t="s">
        <v>143</v>
      </c>
      <c r="H484" s="26">
        <v>12</v>
      </c>
      <c r="I484" s="26" t="s">
        <v>143</v>
      </c>
      <c r="J484" s="26">
        <v>251</v>
      </c>
      <c r="K484" s="26">
        <v>67</v>
      </c>
      <c r="L484" s="26"/>
      <c r="M484" s="141" t="s">
        <v>188</v>
      </c>
      <c r="N484" s="141"/>
    </row>
    <row r="485" s="60" customFormat="1" ht="50.1" customHeight="1" spans="1:14">
      <c r="A485" s="139" t="s">
        <v>302</v>
      </c>
      <c r="B485" s="26" t="s">
        <v>143</v>
      </c>
      <c r="C485" s="26" t="s">
        <v>143</v>
      </c>
      <c r="D485" s="26" t="s">
        <v>143</v>
      </c>
      <c r="E485" s="26" t="s">
        <v>143</v>
      </c>
      <c r="F485" s="26" t="s">
        <v>143</v>
      </c>
      <c r="G485" s="26" t="s">
        <v>143</v>
      </c>
      <c r="H485" s="26" t="s">
        <v>143</v>
      </c>
      <c r="I485" s="26" t="s">
        <v>143</v>
      </c>
      <c r="J485" s="26">
        <v>15</v>
      </c>
      <c r="K485" s="26">
        <v>8</v>
      </c>
      <c r="L485" s="26"/>
      <c r="M485" s="141" t="s">
        <v>265</v>
      </c>
      <c r="N485" s="141"/>
    </row>
    <row r="486" s="60" customFormat="1" ht="35.1" customHeight="1" spans="1:14">
      <c r="A486" s="142" t="s">
        <v>303</v>
      </c>
      <c r="B486" s="72" t="s">
        <v>143</v>
      </c>
      <c r="C486" s="72" t="s">
        <v>143</v>
      </c>
      <c r="D486" s="72">
        <f t="shared" ref="D486:K486" si="20">SUM(D477:D485)</f>
        <v>558</v>
      </c>
      <c r="E486" s="72">
        <f t="shared" si="20"/>
        <v>367</v>
      </c>
      <c r="F486" s="72">
        <f t="shared" si="20"/>
        <v>409</v>
      </c>
      <c r="G486" s="72">
        <f t="shared" si="20"/>
        <v>340</v>
      </c>
      <c r="H486" s="72">
        <f t="shared" si="20"/>
        <v>718</v>
      </c>
      <c r="I486" s="72">
        <f t="shared" si="20"/>
        <v>488</v>
      </c>
      <c r="J486" s="72">
        <f t="shared" si="20"/>
        <v>1239</v>
      </c>
      <c r="K486" s="72">
        <f t="shared" si="20"/>
        <v>758</v>
      </c>
      <c r="L486" s="72"/>
      <c r="M486" s="144" t="s">
        <v>129</v>
      </c>
      <c r="N486" s="144"/>
    </row>
    <row r="487" s="60" customFormat="1" ht="25.5" customHeight="1" spans="1:14">
      <c r="A487" s="74" t="s">
        <v>135</v>
      </c>
      <c r="B487" s="74"/>
      <c r="C487" s="74"/>
      <c r="D487" s="74"/>
      <c r="E487" s="74"/>
      <c r="F487" s="75"/>
      <c r="G487" s="75"/>
      <c r="H487" s="75"/>
      <c r="I487" s="75"/>
      <c r="J487" s="75"/>
      <c r="K487" s="101" t="s">
        <v>136</v>
      </c>
      <c r="L487" s="101"/>
      <c r="M487" s="101"/>
      <c r="N487" s="101"/>
    </row>
    <row r="488" s="60" customFormat="1" ht="25.5" customHeight="1" spans="1:14">
      <c r="A488" s="74"/>
      <c r="B488" s="74"/>
      <c r="C488" s="74"/>
      <c r="D488" s="74"/>
      <c r="E488" s="74"/>
      <c r="F488" s="75"/>
      <c r="G488" s="75"/>
      <c r="H488" s="75"/>
      <c r="I488" s="75"/>
      <c r="J488" s="75"/>
      <c r="K488" s="101"/>
      <c r="L488" s="101"/>
      <c r="M488" s="101"/>
      <c r="N488" s="101"/>
    </row>
    <row r="489" s="60" customFormat="1" ht="30" customHeight="1" spans="1:14">
      <c r="A489" s="65"/>
      <c r="B489" s="66" t="s">
        <v>88</v>
      </c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5"/>
    </row>
    <row r="490" s="60" customFormat="1" ht="30" customHeight="1" spans="1:14">
      <c r="A490" s="115" t="s">
        <v>304</v>
      </c>
      <c r="B490" s="85" t="s">
        <v>91</v>
      </c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115" t="s">
        <v>305</v>
      </c>
    </row>
    <row r="491" s="60" customFormat="1" ht="30" customHeight="1" spans="1:14">
      <c r="A491" s="86" t="s">
        <v>159</v>
      </c>
      <c r="B491" s="18" t="s">
        <v>123</v>
      </c>
      <c r="C491" s="18"/>
      <c r="D491" s="18" t="s">
        <v>122</v>
      </c>
      <c r="E491" s="18"/>
      <c r="F491" s="18" t="s">
        <v>121</v>
      </c>
      <c r="G491" s="18"/>
      <c r="H491" s="18" t="s">
        <v>120</v>
      </c>
      <c r="I491" s="18"/>
      <c r="J491" s="18" t="s">
        <v>119</v>
      </c>
      <c r="K491" s="18"/>
      <c r="L491" s="18"/>
      <c r="M491" s="18"/>
      <c r="N491" s="108" t="s">
        <v>160</v>
      </c>
    </row>
    <row r="492" s="60" customFormat="1" ht="30" customHeight="1" spans="1:14">
      <c r="A492" s="86"/>
      <c r="B492" s="78" t="s">
        <v>128</v>
      </c>
      <c r="C492" s="78"/>
      <c r="D492" s="19" t="s">
        <v>127</v>
      </c>
      <c r="E492" s="19"/>
      <c r="F492" s="19" t="s">
        <v>126</v>
      </c>
      <c r="G492" s="19"/>
      <c r="H492" s="19" t="s">
        <v>125</v>
      </c>
      <c r="I492" s="19"/>
      <c r="J492" s="19" t="s">
        <v>124</v>
      </c>
      <c r="K492" s="19"/>
      <c r="L492" s="19"/>
      <c r="M492" s="19"/>
      <c r="N492" s="108"/>
    </row>
    <row r="493" s="60" customFormat="1" ht="30" customHeight="1" spans="1:14">
      <c r="A493" s="86"/>
      <c r="B493" s="21" t="s">
        <v>129</v>
      </c>
      <c r="C493" s="21" t="s">
        <v>161</v>
      </c>
      <c r="D493" s="21" t="s">
        <v>129</v>
      </c>
      <c r="E493" s="21" t="s">
        <v>161</v>
      </c>
      <c r="F493" s="21" t="s">
        <v>129</v>
      </c>
      <c r="G493" s="21" t="s">
        <v>161</v>
      </c>
      <c r="H493" s="21" t="s">
        <v>129</v>
      </c>
      <c r="I493" s="21" t="s">
        <v>161</v>
      </c>
      <c r="J493" s="21" t="s">
        <v>129</v>
      </c>
      <c r="K493" s="21" t="s">
        <v>161</v>
      </c>
      <c r="L493" s="21"/>
      <c r="M493" s="21"/>
      <c r="N493" s="108"/>
    </row>
    <row r="494" s="60" customFormat="1" ht="30" customHeight="1" spans="1:14">
      <c r="A494" s="87"/>
      <c r="B494" s="19" t="s">
        <v>131</v>
      </c>
      <c r="C494" s="78" t="s">
        <v>162</v>
      </c>
      <c r="D494" s="19" t="s">
        <v>131</v>
      </c>
      <c r="E494" s="78" t="s">
        <v>162</v>
      </c>
      <c r="F494" s="19" t="s">
        <v>131</v>
      </c>
      <c r="G494" s="78" t="s">
        <v>162</v>
      </c>
      <c r="H494" s="19" t="s">
        <v>131</v>
      </c>
      <c r="I494" s="78" t="s">
        <v>162</v>
      </c>
      <c r="J494" s="19" t="s">
        <v>131</v>
      </c>
      <c r="K494" s="78" t="s">
        <v>162</v>
      </c>
      <c r="L494" s="19"/>
      <c r="M494" s="78"/>
      <c r="N494" s="109"/>
    </row>
    <row r="495" s="60" customFormat="1" ht="50.1" customHeight="1" spans="1:14">
      <c r="A495" s="139" t="s">
        <v>163</v>
      </c>
      <c r="B495" s="26" t="s">
        <v>143</v>
      </c>
      <c r="C495" s="26" t="s">
        <v>143</v>
      </c>
      <c r="D495" s="26" t="s">
        <v>143</v>
      </c>
      <c r="E495" s="26" t="s">
        <v>143</v>
      </c>
      <c r="F495" s="26">
        <v>25</v>
      </c>
      <c r="G495" s="26">
        <v>11</v>
      </c>
      <c r="H495" s="26">
        <v>40</v>
      </c>
      <c r="I495" s="26">
        <v>14</v>
      </c>
      <c r="J495" s="26">
        <v>33</v>
      </c>
      <c r="K495" s="26">
        <v>15</v>
      </c>
      <c r="L495" s="26"/>
      <c r="M495" s="149" t="s">
        <v>164</v>
      </c>
      <c r="N495" s="149"/>
    </row>
    <row r="496" s="60" customFormat="1" ht="50.1" customHeight="1" spans="1:14">
      <c r="A496" s="139" t="s">
        <v>243</v>
      </c>
      <c r="B496" s="26" t="s">
        <v>143</v>
      </c>
      <c r="C496" s="26" t="s">
        <v>143</v>
      </c>
      <c r="D496" s="26">
        <v>21</v>
      </c>
      <c r="E496" s="26">
        <v>5</v>
      </c>
      <c r="F496" s="26">
        <v>17</v>
      </c>
      <c r="G496" s="26">
        <v>1</v>
      </c>
      <c r="H496" s="26" t="s">
        <v>143</v>
      </c>
      <c r="I496" s="26" t="s">
        <v>143</v>
      </c>
      <c r="J496" s="26" t="s">
        <v>143</v>
      </c>
      <c r="K496" s="26" t="s">
        <v>143</v>
      </c>
      <c r="L496" s="26"/>
      <c r="M496" s="26"/>
      <c r="N496" s="141" t="s">
        <v>166</v>
      </c>
    </row>
    <row r="497" s="60" customFormat="1" ht="50.1" customHeight="1" spans="1:14">
      <c r="A497" s="139" t="s">
        <v>298</v>
      </c>
      <c r="B497" s="26" t="s">
        <v>143</v>
      </c>
      <c r="C497" s="26" t="s">
        <v>143</v>
      </c>
      <c r="D497" s="26" t="s">
        <v>143</v>
      </c>
      <c r="E497" s="26" t="s">
        <v>143</v>
      </c>
      <c r="F497" s="26" t="s">
        <v>143</v>
      </c>
      <c r="G497" s="26" t="s">
        <v>143</v>
      </c>
      <c r="H497" s="26">
        <v>14</v>
      </c>
      <c r="I497" s="26">
        <v>3</v>
      </c>
      <c r="J497" s="26" t="s">
        <v>143</v>
      </c>
      <c r="K497" s="26" t="s">
        <v>143</v>
      </c>
      <c r="L497" s="26"/>
      <c r="M497" s="141" t="s">
        <v>299</v>
      </c>
      <c r="N497" s="141"/>
    </row>
    <row r="498" s="60" customFormat="1" ht="50.1" customHeight="1" spans="1:14">
      <c r="A498" s="139" t="s">
        <v>306</v>
      </c>
      <c r="B498" s="26">
        <v>2</v>
      </c>
      <c r="C498" s="26">
        <v>1</v>
      </c>
      <c r="D498" s="26">
        <v>16</v>
      </c>
      <c r="E498" s="26">
        <v>1</v>
      </c>
      <c r="F498" s="26">
        <v>14</v>
      </c>
      <c r="G498" s="26">
        <v>2</v>
      </c>
      <c r="H498" s="26" t="s">
        <v>143</v>
      </c>
      <c r="I498" s="26" t="s">
        <v>143</v>
      </c>
      <c r="J498" s="26" t="s">
        <v>143</v>
      </c>
      <c r="K498" s="26" t="s">
        <v>143</v>
      </c>
      <c r="L498" s="26"/>
      <c r="M498" s="141"/>
      <c r="N498" s="141" t="s">
        <v>307</v>
      </c>
    </row>
    <row r="499" s="60" customFormat="1" ht="18.75" spans="1:14">
      <c r="A499" s="139" t="s">
        <v>173</v>
      </c>
      <c r="B499" s="26" t="s">
        <v>143</v>
      </c>
      <c r="C499" s="26" t="s">
        <v>143</v>
      </c>
      <c r="D499" s="26">
        <v>572</v>
      </c>
      <c r="E499" s="26">
        <v>236</v>
      </c>
      <c r="F499" s="26">
        <v>163</v>
      </c>
      <c r="G499" s="26">
        <v>128</v>
      </c>
      <c r="H499" s="26">
        <v>5</v>
      </c>
      <c r="I499" s="26">
        <v>1</v>
      </c>
      <c r="J499" s="26" t="s">
        <v>143</v>
      </c>
      <c r="K499" s="26" t="s">
        <v>143</v>
      </c>
      <c r="L499" s="26"/>
      <c r="M499" s="141" t="s">
        <v>174</v>
      </c>
      <c r="N499" s="141"/>
    </row>
    <row r="500" s="60" customFormat="1" ht="31.5" spans="1:14">
      <c r="A500" s="139" t="s">
        <v>175</v>
      </c>
      <c r="B500" s="26" t="s">
        <v>143</v>
      </c>
      <c r="C500" s="26" t="s">
        <v>143</v>
      </c>
      <c r="D500" s="26">
        <v>298</v>
      </c>
      <c r="E500" s="26">
        <v>250</v>
      </c>
      <c r="F500" s="26">
        <v>67</v>
      </c>
      <c r="G500" s="26">
        <v>33</v>
      </c>
      <c r="H500" s="26">
        <v>49</v>
      </c>
      <c r="I500" s="26">
        <v>27</v>
      </c>
      <c r="J500" s="26" t="s">
        <v>143</v>
      </c>
      <c r="K500" s="26" t="s">
        <v>143</v>
      </c>
      <c r="L500" s="26"/>
      <c r="M500" s="141" t="s">
        <v>176</v>
      </c>
      <c r="N500" s="141"/>
    </row>
    <row r="501" s="60" customFormat="1" ht="31.5" spans="1:14">
      <c r="A501" s="139" t="s">
        <v>179</v>
      </c>
      <c r="B501" s="26" t="s">
        <v>143</v>
      </c>
      <c r="C501" s="26" t="s">
        <v>143</v>
      </c>
      <c r="D501" s="26" t="s">
        <v>143</v>
      </c>
      <c r="E501" s="26" t="s">
        <v>143</v>
      </c>
      <c r="F501" s="26">
        <v>108</v>
      </c>
      <c r="G501" s="26">
        <v>96</v>
      </c>
      <c r="H501" s="26">
        <v>126</v>
      </c>
      <c r="I501" s="26">
        <v>100</v>
      </c>
      <c r="J501" s="26">
        <v>65</v>
      </c>
      <c r="K501" s="26">
        <v>54</v>
      </c>
      <c r="L501" s="26"/>
      <c r="M501" s="141" t="s">
        <v>229</v>
      </c>
      <c r="N501" s="141"/>
    </row>
    <row r="502" s="60" customFormat="1" ht="35.1" customHeight="1" spans="1:14">
      <c r="A502" s="146" t="s">
        <v>300</v>
      </c>
      <c r="B502" s="114" t="s">
        <v>143</v>
      </c>
      <c r="C502" s="114">
        <v>19</v>
      </c>
      <c r="D502" s="114">
        <v>302</v>
      </c>
      <c r="E502" s="114">
        <v>335</v>
      </c>
      <c r="F502" s="114">
        <v>24</v>
      </c>
      <c r="G502" s="114">
        <v>23</v>
      </c>
      <c r="H502" s="114">
        <v>2</v>
      </c>
      <c r="I502" s="114">
        <v>2</v>
      </c>
      <c r="J502" s="114" t="s">
        <v>143</v>
      </c>
      <c r="K502" s="114" t="s">
        <v>143</v>
      </c>
      <c r="L502" s="114"/>
      <c r="M502" s="150" t="s">
        <v>253</v>
      </c>
      <c r="N502" s="150"/>
    </row>
    <row r="503" s="60" customFormat="1" ht="21.75" customHeight="1" spans="1:14">
      <c r="A503" s="139" t="s">
        <v>301</v>
      </c>
      <c r="B503" s="26" t="s">
        <v>143</v>
      </c>
      <c r="C503" s="26" t="s">
        <v>143</v>
      </c>
      <c r="D503" s="26" t="s">
        <v>143</v>
      </c>
      <c r="E503" s="26" t="s">
        <v>143</v>
      </c>
      <c r="F503" s="26" t="s">
        <v>143</v>
      </c>
      <c r="G503" s="26" t="s">
        <v>143</v>
      </c>
      <c r="H503" s="26">
        <v>11</v>
      </c>
      <c r="I503" s="26" t="s">
        <v>143</v>
      </c>
      <c r="J503" s="26">
        <v>127</v>
      </c>
      <c r="K503" s="26">
        <v>36</v>
      </c>
      <c r="L503" s="26"/>
      <c r="M503" s="141" t="s">
        <v>188</v>
      </c>
      <c r="N503" s="141"/>
    </row>
    <row r="504" ht="30" customHeight="1" spans="1:14">
      <c r="A504" s="142" t="s">
        <v>303</v>
      </c>
      <c r="B504" s="72">
        <f t="shared" ref="B504:K504" si="21">SUM(B495:B503)</f>
        <v>2</v>
      </c>
      <c r="C504" s="72">
        <f t="shared" si="21"/>
        <v>20</v>
      </c>
      <c r="D504" s="72">
        <f t="shared" si="21"/>
        <v>1209</v>
      </c>
      <c r="E504" s="72">
        <f t="shared" si="21"/>
        <v>827</v>
      </c>
      <c r="F504" s="72">
        <f t="shared" si="21"/>
        <v>418</v>
      </c>
      <c r="G504" s="72">
        <f t="shared" si="21"/>
        <v>294</v>
      </c>
      <c r="H504" s="72">
        <f t="shared" si="21"/>
        <v>247</v>
      </c>
      <c r="I504" s="72">
        <f t="shared" si="21"/>
        <v>147</v>
      </c>
      <c r="J504" s="72">
        <f t="shared" si="21"/>
        <v>225</v>
      </c>
      <c r="K504" s="72">
        <f t="shared" si="21"/>
        <v>105</v>
      </c>
      <c r="L504" s="72"/>
      <c r="M504" s="72"/>
      <c r="N504" s="144" t="s">
        <v>129</v>
      </c>
    </row>
    <row r="505" ht="37.5" customHeight="1" spans="1:14">
      <c r="A505" s="74" t="s">
        <v>135</v>
      </c>
      <c r="B505" s="74"/>
      <c r="C505" s="74"/>
      <c r="D505" s="74"/>
      <c r="E505" s="74"/>
      <c r="F505" s="75"/>
      <c r="G505" s="75"/>
      <c r="H505" s="75"/>
      <c r="I505" s="75"/>
      <c r="J505" s="75"/>
      <c r="K505" s="101" t="s">
        <v>136</v>
      </c>
      <c r="L505" s="101"/>
      <c r="M505" s="101"/>
      <c r="N505" s="101"/>
    </row>
    <row r="506" ht="30" customHeight="1" spans="1:14">
      <c r="A506" s="65"/>
      <c r="B506" s="66" t="s">
        <v>92</v>
      </c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5"/>
    </row>
    <row r="507" ht="30" customHeight="1" spans="1:14">
      <c r="A507" s="115" t="s">
        <v>94</v>
      </c>
      <c r="B507" s="85" t="s">
        <v>95</v>
      </c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115" t="s">
        <v>308</v>
      </c>
    </row>
    <row r="508" ht="30" customHeight="1" spans="1:14">
      <c r="A508" s="86" t="s">
        <v>159</v>
      </c>
      <c r="B508" s="18" t="s">
        <v>123</v>
      </c>
      <c r="C508" s="18"/>
      <c r="D508" s="18" t="s">
        <v>122</v>
      </c>
      <c r="E508" s="18"/>
      <c r="F508" s="18" t="s">
        <v>121</v>
      </c>
      <c r="G508" s="18"/>
      <c r="H508" s="18" t="s">
        <v>120</v>
      </c>
      <c r="I508" s="18"/>
      <c r="J508" s="18" t="s">
        <v>119</v>
      </c>
      <c r="K508" s="18"/>
      <c r="L508" s="18"/>
      <c r="M508" s="18"/>
      <c r="N508" s="108" t="s">
        <v>160</v>
      </c>
    </row>
    <row r="509" ht="30" customHeight="1" spans="1:14">
      <c r="A509" s="86"/>
      <c r="B509" s="78" t="s">
        <v>128</v>
      </c>
      <c r="C509" s="78"/>
      <c r="D509" s="19" t="s">
        <v>127</v>
      </c>
      <c r="E509" s="19"/>
      <c r="F509" s="19" t="s">
        <v>126</v>
      </c>
      <c r="G509" s="19"/>
      <c r="H509" s="19" t="s">
        <v>125</v>
      </c>
      <c r="I509" s="19"/>
      <c r="J509" s="19" t="s">
        <v>124</v>
      </c>
      <c r="K509" s="19"/>
      <c r="L509" s="19"/>
      <c r="M509" s="19"/>
      <c r="N509" s="108"/>
    </row>
    <row r="510" ht="50.1" customHeight="1" spans="1:14">
      <c r="A510" s="86"/>
      <c r="B510" s="21" t="s">
        <v>129</v>
      </c>
      <c r="C510" s="21" t="s">
        <v>161</v>
      </c>
      <c r="D510" s="21" t="s">
        <v>129</v>
      </c>
      <c r="E510" s="21" t="s">
        <v>161</v>
      </c>
      <c r="F510" s="21" t="s">
        <v>129</v>
      </c>
      <c r="G510" s="21" t="s">
        <v>161</v>
      </c>
      <c r="H510" s="21" t="s">
        <v>129</v>
      </c>
      <c r="I510" s="21" t="s">
        <v>161</v>
      </c>
      <c r="J510" s="21" t="s">
        <v>129</v>
      </c>
      <c r="K510" s="21" t="s">
        <v>161</v>
      </c>
      <c r="L510" s="21"/>
      <c r="M510" s="21"/>
      <c r="N510" s="108"/>
    </row>
    <row r="511" ht="50.1" customHeight="1" spans="1:14">
      <c r="A511" s="87"/>
      <c r="B511" s="19" t="s">
        <v>131</v>
      </c>
      <c r="C511" s="78" t="s">
        <v>162</v>
      </c>
      <c r="D511" s="19" t="s">
        <v>131</v>
      </c>
      <c r="E511" s="78" t="s">
        <v>162</v>
      </c>
      <c r="F511" s="19" t="s">
        <v>131</v>
      </c>
      <c r="G511" s="78" t="s">
        <v>162</v>
      </c>
      <c r="H511" s="19" t="s">
        <v>131</v>
      </c>
      <c r="I511" s="78" t="s">
        <v>162</v>
      </c>
      <c r="J511" s="19" t="s">
        <v>131</v>
      </c>
      <c r="K511" s="78" t="s">
        <v>162</v>
      </c>
      <c r="L511" s="19"/>
      <c r="M511" s="78"/>
      <c r="N511" s="109"/>
    </row>
    <row r="512" ht="47.25" spans="1:14">
      <c r="A512" s="139" t="s">
        <v>163</v>
      </c>
      <c r="B512" s="26" t="s">
        <v>143</v>
      </c>
      <c r="C512" s="26" t="s">
        <v>143</v>
      </c>
      <c r="D512" s="26" t="s">
        <v>143</v>
      </c>
      <c r="E512" s="26" t="s">
        <v>143</v>
      </c>
      <c r="F512" s="26">
        <v>16</v>
      </c>
      <c r="G512" s="26">
        <v>8</v>
      </c>
      <c r="H512" s="26">
        <v>39</v>
      </c>
      <c r="I512" s="26">
        <v>13</v>
      </c>
      <c r="J512" s="26">
        <v>68</v>
      </c>
      <c r="K512" s="26">
        <v>30</v>
      </c>
      <c r="L512" s="26"/>
      <c r="M512" s="149" t="s">
        <v>164</v>
      </c>
      <c r="N512" s="149"/>
    </row>
    <row r="513" ht="31.5" spans="1:14">
      <c r="A513" s="139" t="s">
        <v>298</v>
      </c>
      <c r="B513" s="26" t="s">
        <v>143</v>
      </c>
      <c r="C513" s="26" t="s">
        <v>143</v>
      </c>
      <c r="D513" s="26" t="s">
        <v>143</v>
      </c>
      <c r="E513" s="26" t="s">
        <v>143</v>
      </c>
      <c r="F513" s="26">
        <v>18</v>
      </c>
      <c r="G513" s="26">
        <v>6</v>
      </c>
      <c r="H513" s="26">
        <v>33</v>
      </c>
      <c r="I513" s="26">
        <v>8</v>
      </c>
      <c r="J513" s="26" t="s">
        <v>143</v>
      </c>
      <c r="K513" s="26" t="s">
        <v>143</v>
      </c>
      <c r="L513" s="26"/>
      <c r="M513" s="141" t="s">
        <v>299</v>
      </c>
      <c r="N513" s="141"/>
    </row>
    <row r="514" ht="18.75" spans="1:14">
      <c r="A514" s="139" t="s">
        <v>209</v>
      </c>
      <c r="B514" s="26" t="s">
        <v>143</v>
      </c>
      <c r="C514" s="26" t="s">
        <v>143</v>
      </c>
      <c r="D514" s="26" t="s">
        <v>143</v>
      </c>
      <c r="E514" s="26" t="s">
        <v>143</v>
      </c>
      <c r="F514" s="26">
        <v>377</v>
      </c>
      <c r="G514" s="26">
        <v>377</v>
      </c>
      <c r="H514" s="26" t="s">
        <v>143</v>
      </c>
      <c r="I514" s="26" t="s">
        <v>143</v>
      </c>
      <c r="J514" s="26" t="s">
        <v>143</v>
      </c>
      <c r="K514" s="26" t="s">
        <v>143</v>
      </c>
      <c r="L514" s="139"/>
      <c r="M514" s="141" t="s">
        <v>282</v>
      </c>
      <c r="N514" s="141"/>
    </row>
    <row r="515" ht="18.75" spans="1:14">
      <c r="A515" s="139" t="s">
        <v>171</v>
      </c>
      <c r="B515" s="26" t="s">
        <v>143</v>
      </c>
      <c r="C515" s="26" t="s">
        <v>143</v>
      </c>
      <c r="D515" s="26" t="s">
        <v>143</v>
      </c>
      <c r="E515" s="26" t="s">
        <v>143</v>
      </c>
      <c r="F515" s="26" t="s">
        <v>143</v>
      </c>
      <c r="G515" s="26" t="s">
        <v>143</v>
      </c>
      <c r="H515" s="26">
        <v>12</v>
      </c>
      <c r="I515" s="26">
        <v>5</v>
      </c>
      <c r="J515" s="26">
        <v>11</v>
      </c>
      <c r="K515" s="26" t="s">
        <v>143</v>
      </c>
      <c r="L515" s="26"/>
      <c r="M515" s="141" t="s">
        <v>247</v>
      </c>
      <c r="N515" s="141"/>
    </row>
    <row r="516" ht="50.1" customHeight="1" spans="1:14">
      <c r="A516" s="139" t="s">
        <v>173</v>
      </c>
      <c r="B516" s="26" t="s">
        <v>143</v>
      </c>
      <c r="C516" s="26" t="s">
        <v>143</v>
      </c>
      <c r="D516" s="26">
        <v>292</v>
      </c>
      <c r="E516" s="26">
        <v>142</v>
      </c>
      <c r="F516" s="26">
        <v>51</v>
      </c>
      <c r="G516" s="26">
        <v>50</v>
      </c>
      <c r="H516" s="26" t="s">
        <v>143</v>
      </c>
      <c r="I516" s="26" t="s">
        <v>143</v>
      </c>
      <c r="J516" s="26" t="s">
        <v>143</v>
      </c>
      <c r="K516" s="26" t="s">
        <v>143</v>
      </c>
      <c r="L516" s="26"/>
      <c r="M516" s="141" t="s">
        <v>174</v>
      </c>
      <c r="N516" s="141"/>
    </row>
    <row r="517" ht="31.5" spans="1:14">
      <c r="A517" s="139" t="s">
        <v>175</v>
      </c>
      <c r="B517" s="26" t="s">
        <v>143</v>
      </c>
      <c r="C517" s="26" t="s">
        <v>143</v>
      </c>
      <c r="D517" s="26" t="s">
        <v>143</v>
      </c>
      <c r="E517" s="26" t="s">
        <v>143</v>
      </c>
      <c r="F517" s="26">
        <v>8</v>
      </c>
      <c r="G517" s="26">
        <v>2</v>
      </c>
      <c r="H517" s="26">
        <v>2</v>
      </c>
      <c r="I517" s="26">
        <v>1</v>
      </c>
      <c r="J517" s="26" t="s">
        <v>143</v>
      </c>
      <c r="K517" s="26" t="s">
        <v>143</v>
      </c>
      <c r="L517" s="26"/>
      <c r="M517" s="141" t="s">
        <v>176</v>
      </c>
      <c r="N517" s="141"/>
    </row>
    <row r="518" ht="35.1" customHeight="1" spans="1:14">
      <c r="A518" s="139" t="s">
        <v>179</v>
      </c>
      <c r="B518" s="26" t="s">
        <v>143</v>
      </c>
      <c r="C518" s="26" t="s">
        <v>143</v>
      </c>
      <c r="D518" s="26" t="s">
        <v>143</v>
      </c>
      <c r="E518" s="26" t="s">
        <v>143</v>
      </c>
      <c r="F518" s="26">
        <v>59</v>
      </c>
      <c r="G518" s="26">
        <v>47</v>
      </c>
      <c r="H518" s="26">
        <v>59</v>
      </c>
      <c r="I518" s="26">
        <v>53</v>
      </c>
      <c r="J518" s="26">
        <v>20</v>
      </c>
      <c r="K518" s="26">
        <v>17</v>
      </c>
      <c r="L518" s="26"/>
      <c r="M518" s="141" t="s">
        <v>229</v>
      </c>
      <c r="N518" s="141"/>
    </row>
    <row r="519" ht="28.5" customHeight="1" spans="1:14">
      <c r="A519" s="139" t="s">
        <v>300</v>
      </c>
      <c r="B519" s="26">
        <v>45</v>
      </c>
      <c r="C519" s="26">
        <v>45</v>
      </c>
      <c r="D519" s="26">
        <v>113</v>
      </c>
      <c r="E519" s="26">
        <v>99</v>
      </c>
      <c r="F519" s="26" t="s">
        <v>143</v>
      </c>
      <c r="G519" s="26" t="s">
        <v>143</v>
      </c>
      <c r="H519" s="26" t="s">
        <v>143</v>
      </c>
      <c r="I519" s="26" t="s">
        <v>143</v>
      </c>
      <c r="J519" s="26" t="s">
        <v>143</v>
      </c>
      <c r="K519" s="26" t="s">
        <v>143</v>
      </c>
      <c r="L519" s="26"/>
      <c r="M519" s="141" t="s">
        <v>253</v>
      </c>
      <c r="N519" s="141"/>
    </row>
    <row r="520" ht="27.75" customHeight="1" spans="1:14">
      <c r="A520" s="139" t="s">
        <v>301</v>
      </c>
      <c r="B520" s="26" t="s">
        <v>143</v>
      </c>
      <c r="C520" s="26" t="s">
        <v>143</v>
      </c>
      <c r="D520" s="26" t="s">
        <v>143</v>
      </c>
      <c r="E520" s="26" t="s">
        <v>143</v>
      </c>
      <c r="F520" s="26" t="s">
        <v>143</v>
      </c>
      <c r="G520" s="26" t="s">
        <v>143</v>
      </c>
      <c r="H520" s="26">
        <v>5</v>
      </c>
      <c r="I520" s="26" t="s">
        <v>143</v>
      </c>
      <c r="J520" s="26">
        <v>67</v>
      </c>
      <c r="K520" s="26">
        <v>30</v>
      </c>
      <c r="L520" s="26"/>
      <c r="M520" s="141" t="s">
        <v>188</v>
      </c>
      <c r="N520" s="141"/>
    </row>
    <row r="521" ht="27.75" customHeight="1" spans="1:14">
      <c r="A521" s="142" t="s">
        <v>303</v>
      </c>
      <c r="B521" s="72">
        <f>SUM(B512:B520)</f>
        <v>45</v>
      </c>
      <c r="C521" s="72">
        <f>SUM(C512:C520)</f>
        <v>45</v>
      </c>
      <c r="D521" s="72">
        <f t="shared" ref="D521:K521" si="22">SUM(D512:D520)</f>
        <v>405</v>
      </c>
      <c r="E521" s="72">
        <f t="shared" si="22"/>
        <v>241</v>
      </c>
      <c r="F521" s="72">
        <f t="shared" si="22"/>
        <v>529</v>
      </c>
      <c r="G521" s="72">
        <f t="shared" si="22"/>
        <v>490</v>
      </c>
      <c r="H521" s="72">
        <f t="shared" si="22"/>
        <v>150</v>
      </c>
      <c r="I521" s="72">
        <f t="shared" si="22"/>
        <v>80</v>
      </c>
      <c r="J521" s="72">
        <f t="shared" si="22"/>
        <v>166</v>
      </c>
      <c r="K521" s="72">
        <f t="shared" si="22"/>
        <v>77</v>
      </c>
      <c r="L521" s="72"/>
      <c r="M521" s="72"/>
      <c r="N521" s="144" t="s">
        <v>129</v>
      </c>
    </row>
    <row r="522" ht="30" customHeight="1" spans="1:14">
      <c r="A522" s="74" t="s">
        <v>135</v>
      </c>
      <c r="B522" s="74"/>
      <c r="C522" s="74"/>
      <c r="D522" s="74"/>
      <c r="E522" s="74"/>
      <c r="F522" s="75"/>
      <c r="G522" s="75"/>
      <c r="H522" s="75"/>
      <c r="I522" s="75"/>
      <c r="J522" s="75"/>
      <c r="K522" s="101" t="s">
        <v>136</v>
      </c>
      <c r="L522" s="101"/>
      <c r="M522" s="101"/>
      <c r="N522" s="101"/>
    </row>
    <row r="523" ht="30" customHeight="1" spans="1:14">
      <c r="A523" s="74"/>
      <c r="B523" s="74"/>
      <c r="C523" s="74"/>
      <c r="D523" s="74"/>
      <c r="E523" s="74"/>
      <c r="F523" s="75"/>
      <c r="G523" s="75"/>
      <c r="H523" s="75"/>
      <c r="I523" s="75"/>
      <c r="J523" s="75"/>
      <c r="K523" s="101"/>
      <c r="L523" s="101"/>
      <c r="M523" s="101"/>
      <c r="N523" s="101"/>
    </row>
    <row r="524" ht="30" customHeight="1" spans="1:14">
      <c r="A524" s="74"/>
      <c r="B524" s="74"/>
      <c r="C524" s="74"/>
      <c r="D524" s="74"/>
      <c r="E524" s="74"/>
      <c r="F524" s="75"/>
      <c r="G524" s="75"/>
      <c r="H524" s="75"/>
      <c r="I524" s="75"/>
      <c r="J524" s="75"/>
      <c r="K524" s="101"/>
      <c r="L524" s="101"/>
      <c r="M524" s="101"/>
      <c r="N524" s="101"/>
    </row>
    <row r="525" ht="30" customHeight="1" spans="1:14">
      <c r="A525" s="65"/>
      <c r="B525" s="66" t="s">
        <v>96</v>
      </c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5"/>
    </row>
    <row r="526" ht="30" customHeight="1" spans="1:14">
      <c r="A526" s="115" t="s">
        <v>309</v>
      </c>
      <c r="B526" s="85" t="s">
        <v>99</v>
      </c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115" t="s">
        <v>310</v>
      </c>
    </row>
    <row r="527" ht="30" customHeight="1" spans="1:14">
      <c r="A527" s="86" t="s">
        <v>159</v>
      </c>
      <c r="B527" s="18" t="s">
        <v>123</v>
      </c>
      <c r="C527" s="18"/>
      <c r="D527" s="18" t="s">
        <v>122</v>
      </c>
      <c r="E527" s="18"/>
      <c r="F527" s="18" t="s">
        <v>121</v>
      </c>
      <c r="G527" s="18"/>
      <c r="H527" s="18" t="s">
        <v>120</v>
      </c>
      <c r="I527" s="18"/>
      <c r="J527" s="18" t="s">
        <v>119</v>
      </c>
      <c r="K527" s="18"/>
      <c r="L527" s="18"/>
      <c r="M527" s="18"/>
      <c r="N527" s="108" t="s">
        <v>160</v>
      </c>
    </row>
    <row r="528" ht="50.1" customHeight="1" spans="1:14">
      <c r="A528" s="86"/>
      <c r="B528" s="78" t="s">
        <v>128</v>
      </c>
      <c r="C528" s="78"/>
      <c r="D528" s="19" t="s">
        <v>127</v>
      </c>
      <c r="E528" s="19"/>
      <c r="F528" s="19" t="s">
        <v>126</v>
      </c>
      <c r="G528" s="19"/>
      <c r="H528" s="19" t="s">
        <v>125</v>
      </c>
      <c r="I528" s="19"/>
      <c r="J528" s="19" t="s">
        <v>124</v>
      </c>
      <c r="K528" s="19"/>
      <c r="L528" s="19"/>
      <c r="M528" s="19"/>
      <c r="N528" s="108"/>
    </row>
    <row r="529" ht="50.1" customHeight="1" spans="1:14">
      <c r="A529" s="86"/>
      <c r="B529" s="21" t="s">
        <v>129</v>
      </c>
      <c r="C529" s="21" t="s">
        <v>161</v>
      </c>
      <c r="D529" s="21" t="s">
        <v>129</v>
      </c>
      <c r="E529" s="21" t="s">
        <v>161</v>
      </c>
      <c r="F529" s="21" t="s">
        <v>129</v>
      </c>
      <c r="G529" s="21" t="s">
        <v>161</v>
      </c>
      <c r="H529" s="21" t="s">
        <v>129</v>
      </c>
      <c r="I529" s="21" t="s">
        <v>161</v>
      </c>
      <c r="J529" s="21" t="s">
        <v>129</v>
      </c>
      <c r="K529" s="21" t="s">
        <v>161</v>
      </c>
      <c r="L529" s="21"/>
      <c r="M529" s="21"/>
      <c r="N529" s="108"/>
    </row>
    <row r="530" ht="50.1" customHeight="1" spans="1:14">
      <c r="A530" s="87"/>
      <c r="B530" s="19" t="s">
        <v>131</v>
      </c>
      <c r="C530" s="78" t="s">
        <v>162</v>
      </c>
      <c r="D530" s="19" t="s">
        <v>131</v>
      </c>
      <c r="E530" s="78" t="s">
        <v>162</v>
      </c>
      <c r="F530" s="19" t="s">
        <v>131</v>
      </c>
      <c r="G530" s="78" t="s">
        <v>162</v>
      </c>
      <c r="H530" s="19" t="s">
        <v>131</v>
      </c>
      <c r="I530" s="78" t="s">
        <v>162</v>
      </c>
      <c r="J530" s="19" t="s">
        <v>131</v>
      </c>
      <c r="K530" s="78" t="s">
        <v>162</v>
      </c>
      <c r="L530" s="19"/>
      <c r="M530" s="78"/>
      <c r="N530" s="109"/>
    </row>
    <row r="531" ht="50.1" customHeight="1" spans="1:14">
      <c r="A531" s="139" t="s">
        <v>163</v>
      </c>
      <c r="B531" s="26" t="s">
        <v>143</v>
      </c>
      <c r="C531" s="26" t="s">
        <v>143</v>
      </c>
      <c r="D531" s="26" t="s">
        <v>143</v>
      </c>
      <c r="E531" s="26" t="s">
        <v>143</v>
      </c>
      <c r="F531" s="26">
        <v>15</v>
      </c>
      <c r="G531" s="26">
        <v>10</v>
      </c>
      <c r="H531" s="26">
        <v>36</v>
      </c>
      <c r="I531" s="26">
        <v>16</v>
      </c>
      <c r="J531" s="26" t="s">
        <v>143</v>
      </c>
      <c r="K531" s="26" t="s">
        <v>143</v>
      </c>
      <c r="L531" s="26"/>
      <c r="M531" s="149" t="s">
        <v>164</v>
      </c>
      <c r="N531" s="149"/>
    </row>
    <row r="532" ht="31.5" spans="1:14">
      <c r="A532" s="139" t="s">
        <v>298</v>
      </c>
      <c r="B532" s="26" t="s">
        <v>143</v>
      </c>
      <c r="C532" s="26" t="s">
        <v>143</v>
      </c>
      <c r="D532" s="26" t="s">
        <v>143</v>
      </c>
      <c r="E532" s="26" t="s">
        <v>143</v>
      </c>
      <c r="F532" s="26" t="s">
        <v>143</v>
      </c>
      <c r="G532" s="26" t="s">
        <v>143</v>
      </c>
      <c r="H532" s="26">
        <v>5</v>
      </c>
      <c r="I532" s="26">
        <v>1</v>
      </c>
      <c r="J532" s="26" t="s">
        <v>143</v>
      </c>
      <c r="K532" s="26" t="s">
        <v>143</v>
      </c>
      <c r="L532" s="26"/>
      <c r="M532" s="141" t="s">
        <v>299</v>
      </c>
      <c r="N532" s="141"/>
    </row>
    <row r="533" ht="18.75" spans="1:14">
      <c r="A533" s="139" t="s">
        <v>173</v>
      </c>
      <c r="B533" s="26" t="s">
        <v>143</v>
      </c>
      <c r="C533" s="26" t="s">
        <v>143</v>
      </c>
      <c r="D533" s="26">
        <v>467</v>
      </c>
      <c r="E533" s="26">
        <v>161</v>
      </c>
      <c r="F533" s="26">
        <v>74</v>
      </c>
      <c r="G533" s="26">
        <v>57</v>
      </c>
      <c r="H533" s="26" t="s">
        <v>143</v>
      </c>
      <c r="I533" s="26" t="s">
        <v>143</v>
      </c>
      <c r="J533" s="26" t="s">
        <v>143</v>
      </c>
      <c r="K533" s="26" t="s">
        <v>143</v>
      </c>
      <c r="L533" s="26"/>
      <c r="M533" s="141" t="s">
        <v>174</v>
      </c>
      <c r="N533" s="141"/>
    </row>
    <row r="534" ht="31.5" spans="1:14">
      <c r="A534" s="139" t="s">
        <v>175</v>
      </c>
      <c r="B534" s="26" t="s">
        <v>143</v>
      </c>
      <c r="C534" s="26" t="s">
        <v>143</v>
      </c>
      <c r="D534" s="26" t="s">
        <v>143</v>
      </c>
      <c r="E534" s="26" t="s">
        <v>143</v>
      </c>
      <c r="F534" s="26">
        <v>35</v>
      </c>
      <c r="G534" s="26">
        <v>16</v>
      </c>
      <c r="H534" s="26">
        <v>6</v>
      </c>
      <c r="I534" s="26">
        <v>2</v>
      </c>
      <c r="J534" s="26" t="s">
        <v>143</v>
      </c>
      <c r="K534" s="26" t="s">
        <v>143</v>
      </c>
      <c r="L534" s="26"/>
      <c r="M534" s="141" t="s">
        <v>176</v>
      </c>
      <c r="N534" s="141"/>
    </row>
    <row r="535" ht="35.1" customHeight="1" spans="1:14">
      <c r="A535" s="139" t="s">
        <v>179</v>
      </c>
      <c r="B535" s="26" t="s">
        <v>143</v>
      </c>
      <c r="C535" s="26" t="s">
        <v>143</v>
      </c>
      <c r="D535" s="26" t="s">
        <v>143</v>
      </c>
      <c r="E535" s="26" t="s">
        <v>143</v>
      </c>
      <c r="F535" s="26">
        <v>26</v>
      </c>
      <c r="G535" s="26">
        <v>21</v>
      </c>
      <c r="H535" s="26">
        <v>20</v>
      </c>
      <c r="I535" s="26">
        <v>15</v>
      </c>
      <c r="J535" s="26">
        <v>28</v>
      </c>
      <c r="K535" s="26">
        <v>24</v>
      </c>
      <c r="L535" s="26"/>
      <c r="M535" s="141" t="s">
        <v>229</v>
      </c>
      <c r="N535" s="141"/>
    </row>
    <row r="536" ht="15.75" customHeight="1" spans="1:14">
      <c r="A536" s="139" t="s">
        <v>300</v>
      </c>
      <c r="B536" s="26" t="s">
        <v>143</v>
      </c>
      <c r="C536" s="26" t="s">
        <v>143</v>
      </c>
      <c r="D536" s="26">
        <v>101</v>
      </c>
      <c r="E536" s="26">
        <v>93</v>
      </c>
      <c r="F536" s="26" t="s">
        <v>143</v>
      </c>
      <c r="G536" s="26" t="s">
        <v>143</v>
      </c>
      <c r="H536" s="26" t="s">
        <v>143</v>
      </c>
      <c r="I536" s="26" t="s">
        <v>143</v>
      </c>
      <c r="J536" s="26" t="s">
        <v>143</v>
      </c>
      <c r="K536" s="26" t="s">
        <v>143</v>
      </c>
      <c r="L536" s="26"/>
      <c r="M536" s="141" t="s">
        <v>253</v>
      </c>
      <c r="N536" s="141"/>
    </row>
    <row r="537" ht="30" customHeight="1" spans="1:14">
      <c r="A537" s="139" t="s">
        <v>301</v>
      </c>
      <c r="B537" s="26" t="s">
        <v>143</v>
      </c>
      <c r="C537" s="26" t="s">
        <v>143</v>
      </c>
      <c r="D537" s="26" t="s">
        <v>143</v>
      </c>
      <c r="E537" s="26" t="s">
        <v>143</v>
      </c>
      <c r="F537" s="26" t="s">
        <v>143</v>
      </c>
      <c r="G537" s="26" t="s">
        <v>143</v>
      </c>
      <c r="H537" s="26" t="s">
        <v>143</v>
      </c>
      <c r="I537" s="26" t="s">
        <v>143</v>
      </c>
      <c r="J537" s="26">
        <v>36</v>
      </c>
      <c r="K537" s="26">
        <v>15</v>
      </c>
      <c r="L537" s="26"/>
      <c r="M537" s="153" t="s">
        <v>188</v>
      </c>
      <c r="N537" s="153"/>
    </row>
    <row r="538" ht="30" customHeight="1" spans="1:14">
      <c r="A538" s="142" t="s">
        <v>303</v>
      </c>
      <c r="B538" s="72" t="s">
        <v>143</v>
      </c>
      <c r="C538" s="72" t="s">
        <v>143</v>
      </c>
      <c r="D538" s="72">
        <f t="shared" ref="D538:K538" si="23">SUM(D531:D537)</f>
        <v>568</v>
      </c>
      <c r="E538" s="72">
        <f t="shared" si="23"/>
        <v>254</v>
      </c>
      <c r="F538" s="72">
        <f t="shared" si="23"/>
        <v>150</v>
      </c>
      <c r="G538" s="72">
        <f t="shared" si="23"/>
        <v>104</v>
      </c>
      <c r="H538" s="72">
        <f t="shared" si="23"/>
        <v>67</v>
      </c>
      <c r="I538" s="72">
        <f t="shared" si="23"/>
        <v>34</v>
      </c>
      <c r="J538" s="72">
        <f t="shared" si="23"/>
        <v>64</v>
      </c>
      <c r="K538" s="72">
        <f t="shared" si="23"/>
        <v>39</v>
      </c>
      <c r="L538" s="72"/>
      <c r="M538" s="72"/>
      <c r="N538" s="144" t="s">
        <v>129</v>
      </c>
    </row>
    <row r="539" ht="30" customHeight="1" spans="1:14">
      <c r="A539" s="74" t="s">
        <v>135</v>
      </c>
      <c r="B539" s="74"/>
      <c r="C539" s="74"/>
      <c r="D539" s="74"/>
      <c r="E539" s="74"/>
      <c r="F539" s="75"/>
      <c r="G539" s="75"/>
      <c r="H539" s="75"/>
      <c r="I539" s="75"/>
      <c r="J539" s="75"/>
      <c r="K539" s="101" t="s">
        <v>136</v>
      </c>
      <c r="L539" s="101"/>
      <c r="M539" s="101"/>
      <c r="N539" s="101"/>
    </row>
    <row r="540" s="60" customFormat="1" ht="30" customHeight="1" spans="1:14">
      <c r="A540" s="65"/>
      <c r="B540" s="66" t="s">
        <v>100</v>
      </c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5"/>
    </row>
    <row r="541" s="60" customFormat="1" ht="30" customHeight="1" spans="1:14">
      <c r="A541" s="115" t="s">
        <v>311</v>
      </c>
      <c r="B541" s="85" t="s">
        <v>103</v>
      </c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115" t="s">
        <v>312</v>
      </c>
    </row>
    <row r="542" s="60" customFormat="1" ht="30" customHeight="1" spans="1:14">
      <c r="A542" s="86" t="s">
        <v>159</v>
      </c>
      <c r="B542" s="18" t="s">
        <v>123</v>
      </c>
      <c r="C542" s="18"/>
      <c r="D542" s="18" t="s">
        <v>122</v>
      </c>
      <c r="E542" s="18"/>
      <c r="F542" s="18" t="s">
        <v>121</v>
      </c>
      <c r="G542" s="18"/>
      <c r="H542" s="18" t="s">
        <v>120</v>
      </c>
      <c r="I542" s="18"/>
      <c r="J542" s="18" t="s">
        <v>119</v>
      </c>
      <c r="K542" s="18"/>
      <c r="L542" s="18"/>
      <c r="M542" s="18"/>
      <c r="N542" s="108" t="s">
        <v>160</v>
      </c>
    </row>
    <row r="543" s="60" customFormat="1" ht="50.1" customHeight="1" spans="1:14">
      <c r="A543" s="86"/>
      <c r="B543" s="78" t="s">
        <v>128</v>
      </c>
      <c r="C543" s="78"/>
      <c r="D543" s="19" t="s">
        <v>127</v>
      </c>
      <c r="E543" s="19"/>
      <c r="F543" s="19" t="s">
        <v>126</v>
      </c>
      <c r="G543" s="19"/>
      <c r="H543" s="19" t="s">
        <v>125</v>
      </c>
      <c r="I543" s="19"/>
      <c r="J543" s="19" t="s">
        <v>124</v>
      </c>
      <c r="K543" s="19"/>
      <c r="L543" s="19"/>
      <c r="M543" s="19"/>
      <c r="N543" s="108"/>
    </row>
    <row r="544" s="60" customFormat="1" ht="50.1" customHeight="1" spans="1:14">
      <c r="A544" s="86"/>
      <c r="B544" s="21" t="s">
        <v>129</v>
      </c>
      <c r="C544" s="21" t="s">
        <v>161</v>
      </c>
      <c r="D544" s="21" t="s">
        <v>129</v>
      </c>
      <c r="E544" s="21" t="s">
        <v>161</v>
      </c>
      <c r="F544" s="21" t="s">
        <v>129</v>
      </c>
      <c r="G544" s="21" t="s">
        <v>161</v>
      </c>
      <c r="H544" s="21" t="s">
        <v>129</v>
      </c>
      <c r="I544" s="21" t="s">
        <v>161</v>
      </c>
      <c r="J544" s="21" t="s">
        <v>129</v>
      </c>
      <c r="K544" s="21" t="s">
        <v>161</v>
      </c>
      <c r="L544" s="21"/>
      <c r="M544" s="21"/>
      <c r="N544" s="108"/>
    </row>
    <row r="545" s="60" customFormat="1" ht="50.1" customHeight="1" spans="1:14">
      <c r="A545" s="87"/>
      <c r="B545" s="19" t="s">
        <v>131</v>
      </c>
      <c r="C545" s="78" t="s">
        <v>162</v>
      </c>
      <c r="D545" s="19" t="s">
        <v>131</v>
      </c>
      <c r="E545" s="78" t="s">
        <v>162</v>
      </c>
      <c r="F545" s="19" t="s">
        <v>131</v>
      </c>
      <c r="G545" s="78" t="s">
        <v>162</v>
      </c>
      <c r="H545" s="19" t="s">
        <v>131</v>
      </c>
      <c r="I545" s="78" t="s">
        <v>162</v>
      </c>
      <c r="J545" s="19" t="s">
        <v>131</v>
      </c>
      <c r="K545" s="78" t="s">
        <v>162</v>
      </c>
      <c r="L545" s="19"/>
      <c r="M545" s="78"/>
      <c r="N545" s="109"/>
    </row>
    <row r="546" s="60" customFormat="1" ht="50.1" customHeight="1" spans="1:14">
      <c r="A546" s="139" t="s">
        <v>163</v>
      </c>
      <c r="B546" s="26" t="s">
        <v>143</v>
      </c>
      <c r="C546" s="26" t="s">
        <v>143</v>
      </c>
      <c r="D546" s="26" t="s">
        <v>143</v>
      </c>
      <c r="E546" s="26" t="s">
        <v>143</v>
      </c>
      <c r="F546" s="26">
        <v>96</v>
      </c>
      <c r="G546" s="26">
        <v>44</v>
      </c>
      <c r="H546" s="26">
        <v>174</v>
      </c>
      <c r="I546" s="26">
        <v>89</v>
      </c>
      <c r="J546" s="26">
        <v>100</v>
      </c>
      <c r="K546" s="26">
        <v>70</v>
      </c>
      <c r="L546" s="139"/>
      <c r="M546" s="141" t="s">
        <v>164</v>
      </c>
      <c r="N546" s="141"/>
    </row>
    <row r="547" s="60" customFormat="1" ht="50.1" customHeight="1" spans="1:14">
      <c r="A547" s="139" t="s">
        <v>313</v>
      </c>
      <c r="B547" s="26" t="s">
        <v>143</v>
      </c>
      <c r="C547" s="26" t="s">
        <v>143</v>
      </c>
      <c r="D547" s="26" t="s">
        <v>143</v>
      </c>
      <c r="E547" s="26" t="s">
        <v>143</v>
      </c>
      <c r="F547" s="26" t="s">
        <v>143</v>
      </c>
      <c r="G547" s="26" t="s">
        <v>143</v>
      </c>
      <c r="H547" s="26">
        <v>5</v>
      </c>
      <c r="I547" s="26">
        <v>3</v>
      </c>
      <c r="J547" s="26" t="s">
        <v>143</v>
      </c>
      <c r="K547" s="26" t="s">
        <v>143</v>
      </c>
      <c r="L547" s="139"/>
      <c r="M547" s="141" t="s">
        <v>299</v>
      </c>
      <c r="N547" s="141"/>
    </row>
    <row r="548" s="60" customFormat="1" ht="50.1" customHeight="1" spans="1:14">
      <c r="A548" s="139" t="s">
        <v>165</v>
      </c>
      <c r="B548" s="26" t="s">
        <v>143</v>
      </c>
      <c r="C548" s="26" t="s">
        <v>143</v>
      </c>
      <c r="D548" s="26" t="s">
        <v>143</v>
      </c>
      <c r="E548" s="26" t="s">
        <v>143</v>
      </c>
      <c r="F548" s="26" t="s">
        <v>143</v>
      </c>
      <c r="G548" s="26" t="s">
        <v>143</v>
      </c>
      <c r="H548" s="26" t="s">
        <v>143</v>
      </c>
      <c r="I548" s="26" t="s">
        <v>143</v>
      </c>
      <c r="J548" s="26" t="s">
        <v>143</v>
      </c>
      <c r="K548" s="26" t="s">
        <v>143</v>
      </c>
      <c r="L548" s="139"/>
      <c r="M548" s="141" t="s">
        <v>166</v>
      </c>
      <c r="N548" s="141"/>
    </row>
    <row r="549" s="60" customFormat="1" ht="50.1" customHeight="1" spans="1:14">
      <c r="A549" s="139" t="s">
        <v>209</v>
      </c>
      <c r="B549" s="26" t="s">
        <v>143</v>
      </c>
      <c r="C549" s="26" t="s">
        <v>143</v>
      </c>
      <c r="D549" s="26" t="s">
        <v>143</v>
      </c>
      <c r="E549" s="26" t="s">
        <v>143</v>
      </c>
      <c r="F549" s="26" t="s">
        <v>143</v>
      </c>
      <c r="G549" s="26" t="s">
        <v>143</v>
      </c>
      <c r="H549" s="26" t="s">
        <v>143</v>
      </c>
      <c r="I549" s="26" t="s">
        <v>143</v>
      </c>
      <c r="J549" s="26" t="s">
        <v>143</v>
      </c>
      <c r="K549" s="26" t="s">
        <v>143</v>
      </c>
      <c r="L549" s="139"/>
      <c r="M549" s="141" t="s">
        <v>196</v>
      </c>
      <c r="N549" s="141"/>
    </row>
    <row r="550" s="60" customFormat="1" ht="50.1" customHeight="1" spans="1:14">
      <c r="A550" s="139" t="s">
        <v>171</v>
      </c>
      <c r="B550" s="26" t="s">
        <v>143</v>
      </c>
      <c r="C550" s="26" t="s">
        <v>143</v>
      </c>
      <c r="D550" s="26" t="s">
        <v>143</v>
      </c>
      <c r="E550" s="26" t="s">
        <v>143</v>
      </c>
      <c r="F550" s="26" t="s">
        <v>143</v>
      </c>
      <c r="G550" s="26" t="s">
        <v>143</v>
      </c>
      <c r="H550" s="26">
        <v>2</v>
      </c>
      <c r="I550" s="26">
        <v>2</v>
      </c>
      <c r="J550" s="26">
        <v>2</v>
      </c>
      <c r="K550" s="26" t="s">
        <v>143</v>
      </c>
      <c r="L550" s="139"/>
      <c r="M550" s="141" t="s">
        <v>247</v>
      </c>
      <c r="N550" s="141"/>
    </row>
    <row r="551" s="60" customFormat="1" ht="50.1" customHeight="1" spans="1:14">
      <c r="A551" s="139" t="s">
        <v>173</v>
      </c>
      <c r="B551" s="26" t="s">
        <v>143</v>
      </c>
      <c r="C551" s="26" t="s">
        <v>143</v>
      </c>
      <c r="D551" s="26">
        <v>805</v>
      </c>
      <c r="E551" s="26">
        <v>434</v>
      </c>
      <c r="F551" s="26">
        <v>70</v>
      </c>
      <c r="G551" s="26">
        <v>70</v>
      </c>
      <c r="H551" s="26" t="s">
        <v>143</v>
      </c>
      <c r="I551" s="26" t="s">
        <v>143</v>
      </c>
      <c r="J551" s="26" t="s">
        <v>143</v>
      </c>
      <c r="K551" s="26" t="s">
        <v>143</v>
      </c>
      <c r="L551" s="139"/>
      <c r="M551" s="141" t="s">
        <v>174</v>
      </c>
      <c r="N551" s="141"/>
    </row>
    <row r="552" s="60" customFormat="1" ht="50.1" customHeight="1" spans="1:14">
      <c r="A552" s="139" t="s">
        <v>175</v>
      </c>
      <c r="B552" s="26" t="s">
        <v>143</v>
      </c>
      <c r="C552" s="26" t="s">
        <v>143</v>
      </c>
      <c r="D552" s="26" t="s">
        <v>143</v>
      </c>
      <c r="E552" s="26" t="s">
        <v>143</v>
      </c>
      <c r="F552" s="26">
        <v>9</v>
      </c>
      <c r="G552" s="26">
        <v>8</v>
      </c>
      <c r="H552" s="26">
        <v>82</v>
      </c>
      <c r="I552" s="26">
        <v>61</v>
      </c>
      <c r="J552" s="26">
        <v>35</v>
      </c>
      <c r="K552" s="26">
        <v>24</v>
      </c>
      <c r="L552" s="139"/>
      <c r="M552" s="141" t="s">
        <v>176</v>
      </c>
      <c r="N552" s="141"/>
    </row>
    <row r="553" s="60" customFormat="1" ht="50.1" customHeight="1" spans="1:14">
      <c r="A553" s="139" t="s">
        <v>314</v>
      </c>
      <c r="B553" s="26" t="s">
        <v>143</v>
      </c>
      <c r="C553" s="26" t="s">
        <v>143</v>
      </c>
      <c r="D553" s="26" t="s">
        <v>143</v>
      </c>
      <c r="E553" s="26" t="s">
        <v>143</v>
      </c>
      <c r="F553" s="26">
        <v>41</v>
      </c>
      <c r="G553" s="26">
        <v>38</v>
      </c>
      <c r="H553" s="26">
        <v>128</v>
      </c>
      <c r="I553" s="26">
        <v>104</v>
      </c>
      <c r="J553" s="26">
        <v>57</v>
      </c>
      <c r="K553" s="26">
        <v>49</v>
      </c>
      <c r="L553" s="139"/>
      <c r="M553" s="141" t="s">
        <v>229</v>
      </c>
      <c r="N553" s="141"/>
    </row>
    <row r="554" ht="50.1" customHeight="1" spans="1:14">
      <c r="A554" s="139" t="s">
        <v>315</v>
      </c>
      <c r="B554" s="26" t="s">
        <v>143</v>
      </c>
      <c r="C554" s="26" t="s">
        <v>143</v>
      </c>
      <c r="D554" s="26">
        <v>114</v>
      </c>
      <c r="E554" s="26">
        <v>90</v>
      </c>
      <c r="F554" s="26">
        <v>85</v>
      </c>
      <c r="G554" s="26">
        <v>80</v>
      </c>
      <c r="H554" s="26">
        <v>7</v>
      </c>
      <c r="I554" s="26">
        <v>7</v>
      </c>
      <c r="J554" s="26" t="s">
        <v>143</v>
      </c>
      <c r="K554" s="26" t="s">
        <v>143</v>
      </c>
      <c r="L554" s="139"/>
      <c r="M554" s="141" t="s">
        <v>316</v>
      </c>
      <c r="N554" s="141"/>
    </row>
    <row r="555" ht="35.1" customHeight="1" spans="1:14">
      <c r="A555" s="139" t="s">
        <v>187</v>
      </c>
      <c r="B555" s="26" t="s">
        <v>143</v>
      </c>
      <c r="C555" s="26" t="s">
        <v>143</v>
      </c>
      <c r="D555" s="26" t="s">
        <v>143</v>
      </c>
      <c r="E555" s="26" t="s">
        <v>143</v>
      </c>
      <c r="F555" s="26" t="s">
        <v>143</v>
      </c>
      <c r="G555" s="26" t="s">
        <v>143</v>
      </c>
      <c r="H555" s="26">
        <v>4</v>
      </c>
      <c r="I555" s="26">
        <v>1</v>
      </c>
      <c r="J555" s="26">
        <v>92</v>
      </c>
      <c r="K555" s="26">
        <v>40</v>
      </c>
      <c r="L555" s="139"/>
      <c r="M555" s="141" t="s">
        <v>188</v>
      </c>
      <c r="N555" s="141"/>
    </row>
    <row r="556" ht="18.75" customHeight="1" spans="1:14">
      <c r="A556" s="139" t="s">
        <v>264</v>
      </c>
      <c r="B556" s="26" t="s">
        <v>143</v>
      </c>
      <c r="C556" s="26" t="s">
        <v>143</v>
      </c>
      <c r="D556" s="26" t="s">
        <v>143</v>
      </c>
      <c r="E556" s="26" t="s">
        <v>143</v>
      </c>
      <c r="F556" s="26" t="s">
        <v>143</v>
      </c>
      <c r="G556" s="26" t="s">
        <v>143</v>
      </c>
      <c r="H556" s="26" t="s">
        <v>143</v>
      </c>
      <c r="I556" s="26" t="s">
        <v>143</v>
      </c>
      <c r="J556" s="26" t="s">
        <v>143</v>
      </c>
      <c r="K556" s="26" t="s">
        <v>143</v>
      </c>
      <c r="L556" s="139"/>
      <c r="M556" s="141" t="s">
        <v>265</v>
      </c>
      <c r="N556" s="141"/>
    </row>
    <row r="557" ht="30.75" customHeight="1" spans="1:14">
      <c r="A557" s="139" t="s">
        <v>177</v>
      </c>
      <c r="B557" s="26" t="s">
        <v>143</v>
      </c>
      <c r="C557" s="26" t="s">
        <v>143</v>
      </c>
      <c r="D557" s="26" t="s">
        <v>143</v>
      </c>
      <c r="E557" s="26" t="s">
        <v>143</v>
      </c>
      <c r="F557" s="26">
        <v>50</v>
      </c>
      <c r="G557" s="26">
        <v>2</v>
      </c>
      <c r="H557" s="26">
        <v>37</v>
      </c>
      <c r="I557" s="26">
        <v>1</v>
      </c>
      <c r="J557" s="26">
        <v>11</v>
      </c>
      <c r="K557" s="26" t="s">
        <v>143</v>
      </c>
      <c r="L557" s="139"/>
      <c r="M557" s="141" t="s">
        <v>317</v>
      </c>
      <c r="N557" s="141"/>
    </row>
    <row r="558" ht="39.95" customHeight="1" spans="1:14">
      <c r="A558" s="142" t="s">
        <v>197</v>
      </c>
      <c r="B558" s="73" t="s">
        <v>143</v>
      </c>
      <c r="C558" s="73" t="s">
        <v>143</v>
      </c>
      <c r="D558" s="72">
        <f t="shared" ref="D558:K558" si="24">SUM(D546:D557)</f>
        <v>919</v>
      </c>
      <c r="E558" s="72">
        <f t="shared" si="24"/>
        <v>524</v>
      </c>
      <c r="F558" s="72">
        <f t="shared" si="24"/>
        <v>351</v>
      </c>
      <c r="G558" s="72">
        <f t="shared" si="24"/>
        <v>242</v>
      </c>
      <c r="H558" s="72">
        <f t="shared" si="24"/>
        <v>439</v>
      </c>
      <c r="I558" s="72">
        <f t="shared" si="24"/>
        <v>268</v>
      </c>
      <c r="J558" s="72">
        <f t="shared" si="24"/>
        <v>297</v>
      </c>
      <c r="K558" s="72">
        <f t="shared" si="24"/>
        <v>183</v>
      </c>
      <c r="L558" s="142"/>
      <c r="M558" s="144" t="s">
        <v>129</v>
      </c>
      <c r="N558" s="144"/>
    </row>
    <row r="559" ht="30" customHeight="1" spans="1:14">
      <c r="A559" s="74" t="s">
        <v>135</v>
      </c>
      <c r="B559" s="74"/>
      <c r="C559" s="74"/>
      <c r="D559" s="74"/>
      <c r="E559" s="74"/>
      <c r="F559" s="75"/>
      <c r="G559" s="75"/>
      <c r="H559" s="75"/>
      <c r="I559" s="75"/>
      <c r="J559" s="75"/>
      <c r="K559" s="101" t="s">
        <v>136</v>
      </c>
      <c r="L559" s="101"/>
      <c r="M559" s="101"/>
      <c r="N559" s="101"/>
    </row>
    <row r="560" ht="30" customHeight="1" spans="1:14">
      <c r="A560" s="151"/>
      <c r="B560" s="152"/>
      <c r="C560" s="152"/>
      <c r="D560" s="152"/>
      <c r="E560" s="152"/>
      <c r="F560" s="152"/>
      <c r="G560" s="152"/>
      <c r="H560" s="152"/>
      <c r="I560" s="152"/>
      <c r="J560" s="152"/>
      <c r="K560" s="152"/>
      <c r="L560" s="152"/>
      <c r="M560" s="101"/>
      <c r="N560" s="101"/>
    </row>
    <row r="561" s="60" customFormat="1" ht="30" customHeight="1" spans="1:14">
      <c r="A561" s="151"/>
      <c r="B561" s="152"/>
      <c r="C561" s="152"/>
      <c r="D561" s="152"/>
      <c r="E561" s="152"/>
      <c r="F561" s="152"/>
      <c r="G561" s="152"/>
      <c r="H561" s="152"/>
      <c r="I561" s="152"/>
      <c r="J561" s="152"/>
      <c r="K561" s="152"/>
      <c r="L561" s="152"/>
      <c r="M561" s="101"/>
      <c r="N561" s="101"/>
    </row>
    <row r="562" s="60" customFormat="1" ht="30" customHeight="1" spans="1:14">
      <c r="A562" s="65"/>
      <c r="B562" s="66" t="s">
        <v>104</v>
      </c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5"/>
    </row>
    <row r="563" s="60" customFormat="1" ht="30" customHeight="1" spans="1:14">
      <c r="A563" s="115" t="s">
        <v>318</v>
      </c>
      <c r="B563" s="85" t="s">
        <v>107</v>
      </c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115" t="s">
        <v>319</v>
      </c>
    </row>
    <row r="564" s="60" customFormat="1" ht="30" customHeight="1" spans="1:14">
      <c r="A564" s="86" t="s">
        <v>159</v>
      </c>
      <c r="B564" s="18" t="s">
        <v>123</v>
      </c>
      <c r="C564" s="18"/>
      <c r="D564" s="18" t="s">
        <v>122</v>
      </c>
      <c r="E564" s="18"/>
      <c r="F564" s="18" t="s">
        <v>121</v>
      </c>
      <c r="G564" s="18"/>
      <c r="H564" s="18" t="s">
        <v>120</v>
      </c>
      <c r="I564" s="18"/>
      <c r="J564" s="18" t="s">
        <v>119</v>
      </c>
      <c r="K564" s="18"/>
      <c r="L564" s="18"/>
      <c r="M564" s="18"/>
      <c r="N564" s="108" t="s">
        <v>160</v>
      </c>
    </row>
    <row r="565" s="60" customFormat="1" ht="47.25" customHeight="1" spans="1:14">
      <c r="A565" s="86"/>
      <c r="B565" s="78" t="s">
        <v>128</v>
      </c>
      <c r="C565" s="78"/>
      <c r="D565" s="19" t="s">
        <v>127</v>
      </c>
      <c r="E565" s="19"/>
      <c r="F565" s="19" t="s">
        <v>126</v>
      </c>
      <c r="G565" s="19"/>
      <c r="H565" s="19" t="s">
        <v>125</v>
      </c>
      <c r="I565" s="19"/>
      <c r="J565" s="19" t="s">
        <v>124</v>
      </c>
      <c r="K565" s="19"/>
      <c r="L565" s="19"/>
      <c r="M565" s="19"/>
      <c r="N565" s="108"/>
    </row>
    <row r="566" s="60" customFormat="1" ht="35.1" customHeight="1" spans="1:14">
      <c r="A566" s="86"/>
      <c r="B566" s="21" t="s">
        <v>129</v>
      </c>
      <c r="C566" s="21" t="s">
        <v>161</v>
      </c>
      <c r="D566" s="21" t="s">
        <v>129</v>
      </c>
      <c r="E566" s="21" t="s">
        <v>161</v>
      </c>
      <c r="F566" s="21" t="s">
        <v>129</v>
      </c>
      <c r="G566" s="21" t="s">
        <v>161</v>
      </c>
      <c r="H566" s="21" t="s">
        <v>129</v>
      </c>
      <c r="I566" s="21" t="s">
        <v>161</v>
      </c>
      <c r="J566" s="21" t="s">
        <v>129</v>
      </c>
      <c r="K566" s="21" t="s">
        <v>161</v>
      </c>
      <c r="L566" s="21"/>
      <c r="M566" s="21"/>
      <c r="N566" s="108"/>
    </row>
    <row r="567" s="60" customFormat="1" ht="35.1" customHeight="1" spans="1:14">
      <c r="A567" s="87"/>
      <c r="B567" s="19" t="s">
        <v>131</v>
      </c>
      <c r="C567" s="78" t="s">
        <v>162</v>
      </c>
      <c r="D567" s="19" t="s">
        <v>131</v>
      </c>
      <c r="E567" s="78" t="s">
        <v>162</v>
      </c>
      <c r="F567" s="19" t="s">
        <v>131</v>
      </c>
      <c r="G567" s="78" t="s">
        <v>162</v>
      </c>
      <c r="H567" s="19" t="s">
        <v>131</v>
      </c>
      <c r="I567" s="78" t="s">
        <v>162</v>
      </c>
      <c r="J567" s="19" t="s">
        <v>131</v>
      </c>
      <c r="K567" s="78" t="s">
        <v>162</v>
      </c>
      <c r="L567" s="19"/>
      <c r="M567" s="78"/>
      <c r="N567" s="109"/>
    </row>
    <row r="568" s="60" customFormat="1" ht="35.1" customHeight="1" spans="1:14">
      <c r="A568" s="139" t="s">
        <v>163</v>
      </c>
      <c r="B568" s="26" t="s">
        <v>143</v>
      </c>
      <c r="C568" s="26" t="s">
        <v>143</v>
      </c>
      <c r="D568" s="26" t="s">
        <v>143</v>
      </c>
      <c r="E568" s="26" t="s">
        <v>143</v>
      </c>
      <c r="F568" s="26">
        <v>15</v>
      </c>
      <c r="G568" s="26">
        <v>4</v>
      </c>
      <c r="H568" s="26">
        <v>24</v>
      </c>
      <c r="I568" s="26">
        <v>6</v>
      </c>
      <c r="J568" s="26" t="s">
        <v>143</v>
      </c>
      <c r="K568" s="26" t="s">
        <v>143</v>
      </c>
      <c r="L568" s="139"/>
      <c r="M568" s="141" t="s">
        <v>164</v>
      </c>
      <c r="N568" s="141"/>
    </row>
    <row r="569" s="60" customFormat="1" ht="35.1" customHeight="1" spans="1:14">
      <c r="A569" s="139" t="s">
        <v>165</v>
      </c>
      <c r="B569" s="26" t="s">
        <v>143</v>
      </c>
      <c r="C569" s="26" t="s">
        <v>143</v>
      </c>
      <c r="D569" s="26" t="s">
        <v>143</v>
      </c>
      <c r="E569" s="26" t="s">
        <v>143</v>
      </c>
      <c r="F569" s="26" t="s">
        <v>143</v>
      </c>
      <c r="G569" s="26" t="s">
        <v>143</v>
      </c>
      <c r="H569" s="26" t="s">
        <v>143</v>
      </c>
      <c r="I569" s="26" t="s">
        <v>143</v>
      </c>
      <c r="J569" s="26" t="s">
        <v>143</v>
      </c>
      <c r="K569" s="26" t="s">
        <v>143</v>
      </c>
      <c r="L569" s="139"/>
      <c r="M569" s="141" t="s">
        <v>166</v>
      </c>
      <c r="N569" s="141"/>
    </row>
    <row r="570" s="60" customFormat="1" ht="35.1" customHeight="1" spans="1:14">
      <c r="A570" s="139" t="s">
        <v>173</v>
      </c>
      <c r="B570" s="26" t="s">
        <v>143</v>
      </c>
      <c r="C570" s="26" t="s">
        <v>143</v>
      </c>
      <c r="D570" s="26">
        <v>85</v>
      </c>
      <c r="E570" s="26">
        <v>30</v>
      </c>
      <c r="F570" s="26">
        <v>3</v>
      </c>
      <c r="G570" s="26">
        <v>3</v>
      </c>
      <c r="H570" s="26" t="s">
        <v>143</v>
      </c>
      <c r="I570" s="26" t="s">
        <v>143</v>
      </c>
      <c r="J570" s="26" t="s">
        <v>143</v>
      </c>
      <c r="K570" s="26" t="s">
        <v>143</v>
      </c>
      <c r="L570" s="139"/>
      <c r="M570" s="141" t="s">
        <v>174</v>
      </c>
      <c r="N570" s="141"/>
    </row>
    <row r="571" ht="15.75" customHeight="1" spans="1:14">
      <c r="A571" s="139" t="s">
        <v>320</v>
      </c>
      <c r="B571" s="26" t="s">
        <v>143</v>
      </c>
      <c r="C571" s="26" t="s">
        <v>143</v>
      </c>
      <c r="D571" s="26">
        <v>22</v>
      </c>
      <c r="E571" s="26">
        <v>15</v>
      </c>
      <c r="F571" s="26">
        <v>10</v>
      </c>
      <c r="G571" s="26">
        <v>9</v>
      </c>
      <c r="H571" s="26" t="s">
        <v>143</v>
      </c>
      <c r="I571" s="26" t="s">
        <v>143</v>
      </c>
      <c r="J571" s="26" t="s">
        <v>143</v>
      </c>
      <c r="K571" s="26" t="s">
        <v>143</v>
      </c>
      <c r="L571" s="139"/>
      <c r="M571" s="141" t="s">
        <v>253</v>
      </c>
      <c r="N571" s="141"/>
    </row>
    <row r="572" ht="30" customHeight="1" spans="1:14">
      <c r="A572" s="139" t="s">
        <v>199</v>
      </c>
      <c r="B572" s="26" t="s">
        <v>143</v>
      </c>
      <c r="C572" s="26" t="s">
        <v>143</v>
      </c>
      <c r="D572" s="26" t="s">
        <v>143</v>
      </c>
      <c r="E572" s="26" t="s">
        <v>143</v>
      </c>
      <c r="F572" s="26" t="s">
        <v>143</v>
      </c>
      <c r="G572" s="26" t="s">
        <v>143</v>
      </c>
      <c r="H572" s="26" t="s">
        <v>143</v>
      </c>
      <c r="I572" s="26" t="s">
        <v>143</v>
      </c>
      <c r="J572" s="26" t="s">
        <v>143</v>
      </c>
      <c r="K572" s="26" t="s">
        <v>143</v>
      </c>
      <c r="L572" s="139"/>
      <c r="M572" s="141" t="s">
        <v>200</v>
      </c>
      <c r="N572" s="141"/>
    </row>
    <row r="573" ht="30" customHeight="1" spans="1:14">
      <c r="A573" s="142" t="s">
        <v>197</v>
      </c>
      <c r="B573" s="72" t="s">
        <v>143</v>
      </c>
      <c r="C573" s="72" t="s">
        <v>143</v>
      </c>
      <c r="D573" s="72">
        <f t="shared" ref="D573:I573" si="25">SUM(D568:D572)</f>
        <v>107</v>
      </c>
      <c r="E573" s="72">
        <f t="shared" si="25"/>
        <v>45</v>
      </c>
      <c r="F573" s="72">
        <f t="shared" si="25"/>
        <v>28</v>
      </c>
      <c r="G573" s="72">
        <f t="shared" si="25"/>
        <v>16</v>
      </c>
      <c r="H573" s="72">
        <f t="shared" si="25"/>
        <v>24</v>
      </c>
      <c r="I573" s="72">
        <f t="shared" si="25"/>
        <v>6</v>
      </c>
      <c r="J573" s="72" t="s">
        <v>143</v>
      </c>
      <c r="K573" s="72" t="s">
        <v>143</v>
      </c>
      <c r="L573" s="142"/>
      <c r="M573" s="144" t="s">
        <v>129</v>
      </c>
      <c r="N573" s="144"/>
    </row>
    <row r="574" ht="30" customHeight="1" spans="1:14">
      <c r="A574" s="74" t="s">
        <v>135</v>
      </c>
      <c r="B574" s="74"/>
      <c r="C574" s="74"/>
      <c r="D574" s="74"/>
      <c r="E574" s="74"/>
      <c r="F574" s="75"/>
      <c r="G574" s="75"/>
      <c r="H574" s="75"/>
      <c r="I574" s="75"/>
      <c r="J574" s="75"/>
      <c r="K574" s="101" t="s">
        <v>136</v>
      </c>
      <c r="L574" s="101"/>
      <c r="M574" s="101"/>
      <c r="N574" s="101"/>
    </row>
    <row r="575" ht="30" customHeight="1" spans="1:14">
      <c r="A575" s="65"/>
      <c r="B575" s="66" t="s">
        <v>108</v>
      </c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5"/>
    </row>
    <row r="576" ht="30" customHeight="1" spans="1:14">
      <c r="A576" s="115" t="s">
        <v>321</v>
      </c>
      <c r="B576" s="85" t="s">
        <v>111</v>
      </c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115" t="s">
        <v>322</v>
      </c>
    </row>
    <row r="577" ht="30" customHeight="1" spans="1:14">
      <c r="A577" s="86" t="s">
        <v>159</v>
      </c>
      <c r="B577" s="18" t="s">
        <v>123</v>
      </c>
      <c r="C577" s="18"/>
      <c r="D577" s="18" t="s">
        <v>122</v>
      </c>
      <c r="E577" s="18"/>
      <c r="F577" s="18" t="s">
        <v>121</v>
      </c>
      <c r="G577" s="18"/>
      <c r="H577" s="18" t="s">
        <v>120</v>
      </c>
      <c r="I577" s="18"/>
      <c r="J577" s="18" t="s">
        <v>119</v>
      </c>
      <c r="K577" s="18"/>
      <c r="L577" s="18"/>
      <c r="M577" s="18"/>
      <c r="N577" s="108" t="s">
        <v>160</v>
      </c>
    </row>
    <row r="578" ht="47.25" customHeight="1" spans="1:14">
      <c r="A578" s="86"/>
      <c r="B578" s="78" t="s">
        <v>128</v>
      </c>
      <c r="C578" s="78"/>
      <c r="D578" s="19" t="s">
        <v>127</v>
      </c>
      <c r="E578" s="19"/>
      <c r="F578" s="19" t="s">
        <v>126</v>
      </c>
      <c r="G578" s="19"/>
      <c r="H578" s="19" t="s">
        <v>125</v>
      </c>
      <c r="I578" s="19"/>
      <c r="J578" s="19" t="s">
        <v>124</v>
      </c>
      <c r="K578" s="19"/>
      <c r="L578" s="19"/>
      <c r="M578" s="19"/>
      <c r="N578" s="108"/>
    </row>
    <row r="579" ht="39.95" customHeight="1" spans="1:14">
      <c r="A579" s="86"/>
      <c r="B579" s="21" t="s">
        <v>129</v>
      </c>
      <c r="C579" s="21" t="s">
        <v>161</v>
      </c>
      <c r="D579" s="21" t="s">
        <v>129</v>
      </c>
      <c r="E579" s="21" t="s">
        <v>161</v>
      </c>
      <c r="F579" s="21" t="s">
        <v>129</v>
      </c>
      <c r="G579" s="21" t="s">
        <v>161</v>
      </c>
      <c r="H579" s="21" t="s">
        <v>129</v>
      </c>
      <c r="I579" s="21" t="s">
        <v>161</v>
      </c>
      <c r="J579" s="21" t="s">
        <v>129</v>
      </c>
      <c r="K579" s="21" t="s">
        <v>161</v>
      </c>
      <c r="L579" s="21"/>
      <c r="M579" s="21"/>
      <c r="N579" s="108"/>
    </row>
    <row r="580" ht="39.95" customHeight="1" spans="1:14">
      <c r="A580" s="87"/>
      <c r="B580" s="19" t="s">
        <v>131</v>
      </c>
      <c r="C580" s="78" t="s">
        <v>162</v>
      </c>
      <c r="D580" s="19" t="s">
        <v>131</v>
      </c>
      <c r="E580" s="78" t="s">
        <v>162</v>
      </c>
      <c r="F580" s="19" t="s">
        <v>131</v>
      </c>
      <c r="G580" s="78" t="s">
        <v>162</v>
      </c>
      <c r="H580" s="19" t="s">
        <v>131</v>
      </c>
      <c r="I580" s="78" t="s">
        <v>162</v>
      </c>
      <c r="J580" s="19" t="s">
        <v>131</v>
      </c>
      <c r="K580" s="78" t="s">
        <v>162</v>
      </c>
      <c r="L580" s="19"/>
      <c r="M580" s="78"/>
      <c r="N580" s="109"/>
    </row>
    <row r="581" ht="39.95" customHeight="1" spans="1:14">
      <c r="A581" s="139" t="s">
        <v>163</v>
      </c>
      <c r="B581" s="26" t="s">
        <v>143</v>
      </c>
      <c r="C581" s="26" t="s">
        <v>143</v>
      </c>
      <c r="D581" s="26" t="s">
        <v>143</v>
      </c>
      <c r="E581" s="26" t="s">
        <v>143</v>
      </c>
      <c r="F581" s="26">
        <v>11</v>
      </c>
      <c r="G581" s="26">
        <v>8</v>
      </c>
      <c r="H581" s="26">
        <v>24</v>
      </c>
      <c r="I581" s="26">
        <v>12</v>
      </c>
      <c r="J581" s="26" t="s">
        <v>143</v>
      </c>
      <c r="K581" s="26" t="s">
        <v>143</v>
      </c>
      <c r="L581" s="139"/>
      <c r="M581" s="141" t="s">
        <v>164</v>
      </c>
      <c r="N581" s="141"/>
    </row>
    <row r="582" ht="39.95" customHeight="1" spans="1:14">
      <c r="A582" s="139" t="s">
        <v>165</v>
      </c>
      <c r="B582" s="26" t="s">
        <v>143</v>
      </c>
      <c r="C582" s="26" t="s">
        <v>143</v>
      </c>
      <c r="D582" s="26" t="s">
        <v>143</v>
      </c>
      <c r="E582" s="26" t="s">
        <v>143</v>
      </c>
      <c r="F582" s="26" t="s">
        <v>143</v>
      </c>
      <c r="G582" s="26" t="s">
        <v>143</v>
      </c>
      <c r="H582" s="26" t="s">
        <v>143</v>
      </c>
      <c r="I582" s="26" t="s">
        <v>143</v>
      </c>
      <c r="J582" s="26" t="s">
        <v>143</v>
      </c>
      <c r="K582" s="26" t="s">
        <v>143</v>
      </c>
      <c r="L582" s="139"/>
      <c r="M582" s="141" t="s">
        <v>166</v>
      </c>
      <c r="N582" s="141"/>
    </row>
    <row r="583" ht="39.95" customHeight="1" spans="1:14">
      <c r="A583" s="139" t="s">
        <v>173</v>
      </c>
      <c r="B583" s="26" t="s">
        <v>143</v>
      </c>
      <c r="C583" s="26" t="s">
        <v>143</v>
      </c>
      <c r="D583" s="26">
        <v>145</v>
      </c>
      <c r="E583" s="26">
        <v>74</v>
      </c>
      <c r="F583" s="26" t="s">
        <v>143</v>
      </c>
      <c r="G583" s="26" t="s">
        <v>143</v>
      </c>
      <c r="H583" s="26" t="s">
        <v>143</v>
      </c>
      <c r="I583" s="26" t="s">
        <v>143</v>
      </c>
      <c r="J583" s="26" t="s">
        <v>143</v>
      </c>
      <c r="K583" s="26" t="s">
        <v>143</v>
      </c>
      <c r="L583" s="139"/>
      <c r="M583" s="141" t="s">
        <v>174</v>
      </c>
      <c r="N583" s="141"/>
    </row>
    <row r="584" ht="35.1" customHeight="1" spans="1:14">
      <c r="A584" s="139" t="s">
        <v>320</v>
      </c>
      <c r="B584" s="26" t="s">
        <v>143</v>
      </c>
      <c r="C584" s="26" t="s">
        <v>143</v>
      </c>
      <c r="D584" s="26">
        <v>43</v>
      </c>
      <c r="E584" s="26">
        <v>29</v>
      </c>
      <c r="F584" s="26" t="s">
        <v>143</v>
      </c>
      <c r="G584" s="26" t="s">
        <v>143</v>
      </c>
      <c r="H584" s="26" t="s">
        <v>143</v>
      </c>
      <c r="I584" s="26" t="s">
        <v>143</v>
      </c>
      <c r="J584" s="26" t="s">
        <v>143</v>
      </c>
      <c r="K584" s="26" t="s">
        <v>143</v>
      </c>
      <c r="L584" s="139"/>
      <c r="M584" s="141" t="s">
        <v>253</v>
      </c>
      <c r="N584" s="141"/>
    </row>
    <row r="585" ht="27.75" customHeight="1" spans="1:14">
      <c r="A585" s="139" t="s">
        <v>187</v>
      </c>
      <c r="B585" s="26" t="s">
        <v>143</v>
      </c>
      <c r="C585" s="26" t="s">
        <v>143</v>
      </c>
      <c r="D585" s="26" t="s">
        <v>143</v>
      </c>
      <c r="E585" s="26" t="s">
        <v>143</v>
      </c>
      <c r="F585" s="26" t="s">
        <v>143</v>
      </c>
      <c r="G585" s="26" t="s">
        <v>143</v>
      </c>
      <c r="H585" s="26">
        <v>5</v>
      </c>
      <c r="I585" s="26" t="s">
        <v>143</v>
      </c>
      <c r="J585" s="26">
        <v>11</v>
      </c>
      <c r="K585" s="26">
        <v>4</v>
      </c>
      <c r="L585" s="139"/>
      <c r="M585" s="141" t="s">
        <v>188</v>
      </c>
      <c r="N585" s="141"/>
    </row>
    <row r="586" ht="30" customHeight="1" spans="1:14">
      <c r="A586" s="139" t="s">
        <v>179</v>
      </c>
      <c r="B586" s="26" t="s">
        <v>143</v>
      </c>
      <c r="C586" s="26" t="s">
        <v>143</v>
      </c>
      <c r="D586" s="26" t="s">
        <v>143</v>
      </c>
      <c r="E586" s="26" t="s">
        <v>143</v>
      </c>
      <c r="F586" s="26">
        <v>10</v>
      </c>
      <c r="G586" s="26">
        <v>7</v>
      </c>
      <c r="H586" s="26">
        <v>13</v>
      </c>
      <c r="I586" s="26">
        <v>11</v>
      </c>
      <c r="J586" s="26">
        <v>10</v>
      </c>
      <c r="K586" s="26">
        <v>9</v>
      </c>
      <c r="L586" s="139"/>
      <c r="M586" s="141" t="s">
        <v>229</v>
      </c>
      <c r="N586" s="141"/>
    </row>
    <row r="587" ht="30" customHeight="1" spans="1:14">
      <c r="A587" s="142" t="s">
        <v>197</v>
      </c>
      <c r="B587" s="72" t="s">
        <v>143</v>
      </c>
      <c r="C587" s="72" t="s">
        <v>143</v>
      </c>
      <c r="D587" s="72">
        <f t="shared" ref="D587:K587" si="26">SUM(D581:D586)</f>
        <v>188</v>
      </c>
      <c r="E587" s="72">
        <f t="shared" si="26"/>
        <v>103</v>
      </c>
      <c r="F587" s="72">
        <f t="shared" si="26"/>
        <v>21</v>
      </c>
      <c r="G587" s="72">
        <f t="shared" si="26"/>
        <v>15</v>
      </c>
      <c r="H587" s="72">
        <f t="shared" si="26"/>
        <v>42</v>
      </c>
      <c r="I587" s="72">
        <f t="shared" si="26"/>
        <v>23</v>
      </c>
      <c r="J587" s="72">
        <f t="shared" si="26"/>
        <v>21</v>
      </c>
      <c r="K587" s="72">
        <f t="shared" si="26"/>
        <v>13</v>
      </c>
      <c r="L587" s="142"/>
      <c r="M587" s="144" t="s">
        <v>129</v>
      </c>
      <c r="N587" s="144"/>
    </row>
    <row r="588" ht="30" customHeight="1" spans="1:14">
      <c r="A588" s="74" t="s">
        <v>135</v>
      </c>
      <c r="B588" s="74"/>
      <c r="C588" s="74"/>
      <c r="D588" s="74"/>
      <c r="E588" s="74"/>
      <c r="F588" s="75"/>
      <c r="G588" s="75"/>
      <c r="H588" s="75"/>
      <c r="I588" s="75"/>
      <c r="J588" s="75"/>
      <c r="K588" s="101" t="s">
        <v>136</v>
      </c>
      <c r="L588" s="101"/>
      <c r="M588" s="101"/>
      <c r="N588" s="101"/>
    </row>
    <row r="589" ht="30" customHeight="1" spans="1:14">
      <c r="A589" s="74"/>
      <c r="B589" s="74"/>
      <c r="C589" s="74"/>
      <c r="D589" s="74"/>
      <c r="E589" s="74"/>
      <c r="F589" s="75"/>
      <c r="G589" s="75"/>
      <c r="H589" s="75"/>
      <c r="I589" s="75"/>
      <c r="J589" s="75"/>
      <c r="K589" s="101"/>
      <c r="L589" s="101"/>
      <c r="M589" s="101"/>
      <c r="N589" s="101"/>
    </row>
    <row r="590" ht="30" customHeight="1" spans="1:14">
      <c r="A590" s="74"/>
      <c r="B590" s="74"/>
      <c r="C590" s="74"/>
      <c r="D590" s="74"/>
      <c r="E590" s="74"/>
      <c r="F590" s="75"/>
      <c r="G590" s="75"/>
      <c r="H590" s="75"/>
      <c r="I590" s="75"/>
      <c r="J590" s="75"/>
      <c r="K590" s="101"/>
      <c r="L590" s="101"/>
      <c r="M590" s="101"/>
      <c r="N590" s="101"/>
    </row>
    <row r="591" ht="30" customHeight="1" spans="1:14">
      <c r="A591" s="65"/>
      <c r="B591" s="66" t="s">
        <v>112</v>
      </c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5"/>
    </row>
    <row r="592" ht="30" customHeight="1" spans="1:14">
      <c r="A592" s="115" t="s">
        <v>323</v>
      </c>
      <c r="B592" s="85" t="s">
        <v>115</v>
      </c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115" t="s">
        <v>324</v>
      </c>
    </row>
    <row r="593" ht="30" customHeight="1" spans="1:14">
      <c r="A593" s="86" t="s">
        <v>159</v>
      </c>
      <c r="B593" s="18" t="s">
        <v>123</v>
      </c>
      <c r="C593" s="18"/>
      <c r="D593" s="18" t="s">
        <v>122</v>
      </c>
      <c r="E593" s="18"/>
      <c r="F593" s="18" t="s">
        <v>121</v>
      </c>
      <c r="G593" s="18"/>
      <c r="H593" s="18" t="s">
        <v>120</v>
      </c>
      <c r="I593" s="18"/>
      <c r="J593" s="18" t="s">
        <v>119</v>
      </c>
      <c r="K593" s="18"/>
      <c r="L593" s="18"/>
      <c r="M593" s="18"/>
      <c r="N593" s="108" t="s">
        <v>160</v>
      </c>
    </row>
    <row r="594" ht="47.25" customHeight="1" spans="1:14">
      <c r="A594" s="86"/>
      <c r="B594" s="78" t="s">
        <v>128</v>
      </c>
      <c r="C594" s="78"/>
      <c r="D594" s="19" t="s">
        <v>127</v>
      </c>
      <c r="E594" s="19"/>
      <c r="F594" s="19" t="s">
        <v>126</v>
      </c>
      <c r="G594" s="19"/>
      <c r="H594" s="19" t="s">
        <v>125</v>
      </c>
      <c r="I594" s="19"/>
      <c r="J594" s="19" t="s">
        <v>124</v>
      </c>
      <c r="K594" s="19"/>
      <c r="L594" s="19"/>
      <c r="M594" s="19"/>
      <c r="N594" s="108"/>
    </row>
    <row r="595" ht="31.5" customHeight="1" spans="1:14">
      <c r="A595" s="86"/>
      <c r="B595" s="21" t="s">
        <v>129</v>
      </c>
      <c r="C595" s="21" t="s">
        <v>161</v>
      </c>
      <c r="D595" s="21" t="s">
        <v>129</v>
      </c>
      <c r="E595" s="21" t="s">
        <v>161</v>
      </c>
      <c r="F595" s="21" t="s">
        <v>129</v>
      </c>
      <c r="G595" s="21" t="s">
        <v>161</v>
      </c>
      <c r="H595" s="21" t="s">
        <v>129</v>
      </c>
      <c r="I595" s="21" t="s">
        <v>161</v>
      </c>
      <c r="J595" s="21" t="s">
        <v>129</v>
      </c>
      <c r="K595" s="21" t="s">
        <v>161</v>
      </c>
      <c r="L595" s="21"/>
      <c r="M595" s="21"/>
      <c r="N595" s="108"/>
    </row>
    <row r="596" ht="35.1" customHeight="1" spans="1:14">
      <c r="A596" s="87"/>
      <c r="B596" s="19" t="s">
        <v>131</v>
      </c>
      <c r="C596" s="78" t="s">
        <v>162</v>
      </c>
      <c r="D596" s="19" t="s">
        <v>131</v>
      </c>
      <c r="E596" s="78" t="s">
        <v>162</v>
      </c>
      <c r="F596" s="19" t="s">
        <v>131</v>
      </c>
      <c r="G596" s="78" t="s">
        <v>162</v>
      </c>
      <c r="H596" s="19" t="s">
        <v>131</v>
      </c>
      <c r="I596" s="78" t="s">
        <v>162</v>
      </c>
      <c r="J596" s="19" t="s">
        <v>131</v>
      </c>
      <c r="K596" s="78" t="s">
        <v>162</v>
      </c>
      <c r="L596" s="19"/>
      <c r="M596" s="78"/>
      <c r="N596" s="109"/>
    </row>
    <row r="597" ht="35.1" customHeight="1" spans="1:14">
      <c r="A597" s="139" t="s">
        <v>163</v>
      </c>
      <c r="B597" s="26" t="s">
        <v>143</v>
      </c>
      <c r="C597" s="26" t="s">
        <v>143</v>
      </c>
      <c r="D597" s="26">
        <v>3</v>
      </c>
      <c r="E597" s="26">
        <v>41</v>
      </c>
      <c r="F597" s="26">
        <v>222</v>
      </c>
      <c r="G597" s="26">
        <v>112</v>
      </c>
      <c r="H597" s="26">
        <v>447</v>
      </c>
      <c r="I597" s="26">
        <v>215</v>
      </c>
      <c r="J597" s="26">
        <v>439</v>
      </c>
      <c r="K597" s="26">
        <v>260</v>
      </c>
      <c r="L597" s="139"/>
      <c r="M597" s="141" t="s">
        <v>164</v>
      </c>
      <c r="N597" s="141"/>
    </row>
    <row r="598" ht="35.1" customHeight="1" spans="1:14">
      <c r="A598" s="139" t="s">
        <v>313</v>
      </c>
      <c r="B598" s="26" t="s">
        <v>143</v>
      </c>
      <c r="C598" s="26" t="s">
        <v>143</v>
      </c>
      <c r="D598" s="26" t="s">
        <v>143</v>
      </c>
      <c r="E598" s="26" t="s">
        <v>143</v>
      </c>
      <c r="F598" s="26">
        <v>31</v>
      </c>
      <c r="G598" s="26">
        <v>6</v>
      </c>
      <c r="H598" s="26">
        <v>97</v>
      </c>
      <c r="I598" s="26">
        <v>25</v>
      </c>
      <c r="J598" s="26">
        <v>13</v>
      </c>
      <c r="K598" s="26">
        <v>5</v>
      </c>
      <c r="L598" s="139"/>
      <c r="M598" s="141" t="s">
        <v>299</v>
      </c>
      <c r="N598" s="141"/>
    </row>
    <row r="599" ht="35.1" customHeight="1" spans="1:14">
      <c r="A599" s="139" t="s">
        <v>165</v>
      </c>
      <c r="B599" s="26" t="s">
        <v>143</v>
      </c>
      <c r="C599" s="26" t="s">
        <v>143</v>
      </c>
      <c r="D599" s="26">
        <v>21</v>
      </c>
      <c r="E599" s="26">
        <v>5</v>
      </c>
      <c r="F599" s="26">
        <v>17</v>
      </c>
      <c r="G599" s="26">
        <v>1</v>
      </c>
      <c r="H599" s="26" t="s">
        <v>143</v>
      </c>
      <c r="I599" s="26" t="s">
        <v>143</v>
      </c>
      <c r="J599" s="26" t="s">
        <v>143</v>
      </c>
      <c r="K599" s="26" t="s">
        <v>143</v>
      </c>
      <c r="L599" s="139"/>
      <c r="M599" s="141" t="s">
        <v>166</v>
      </c>
      <c r="N599" s="141"/>
    </row>
    <row r="600" ht="35.1" customHeight="1" spans="1:14">
      <c r="A600" s="146" t="s">
        <v>209</v>
      </c>
      <c r="B600" s="114" t="s">
        <v>143</v>
      </c>
      <c r="C600" s="114" t="s">
        <v>143</v>
      </c>
      <c r="D600" s="114" t="s">
        <v>143</v>
      </c>
      <c r="E600" s="114" t="s">
        <v>143</v>
      </c>
      <c r="F600" s="114">
        <v>377</v>
      </c>
      <c r="G600" s="114">
        <v>377</v>
      </c>
      <c r="H600" s="114" t="s">
        <v>143</v>
      </c>
      <c r="I600" s="114" t="s">
        <v>143</v>
      </c>
      <c r="J600" s="114" t="s">
        <v>143</v>
      </c>
      <c r="K600" s="114" t="s">
        <v>143</v>
      </c>
      <c r="L600" s="146"/>
      <c r="M600" s="150" t="s">
        <v>282</v>
      </c>
      <c r="N600" s="150"/>
    </row>
    <row r="601" ht="35.1" customHeight="1" spans="1:14">
      <c r="A601" s="139" t="s">
        <v>171</v>
      </c>
      <c r="B601" s="26" t="s">
        <v>143</v>
      </c>
      <c r="C601" s="26" t="s">
        <v>143</v>
      </c>
      <c r="D601" s="26">
        <v>127</v>
      </c>
      <c r="E601" s="26" t="s">
        <v>143</v>
      </c>
      <c r="F601" s="26" t="s">
        <v>143</v>
      </c>
      <c r="G601" s="26" t="s">
        <v>143</v>
      </c>
      <c r="H601" s="26">
        <v>40</v>
      </c>
      <c r="I601" s="26">
        <v>16</v>
      </c>
      <c r="J601" s="26">
        <v>50</v>
      </c>
      <c r="K601" s="26">
        <v>12</v>
      </c>
      <c r="L601" s="139"/>
      <c r="M601" s="141" t="s">
        <v>247</v>
      </c>
      <c r="N601" s="141"/>
    </row>
    <row r="602" ht="35.1" customHeight="1" spans="1:14">
      <c r="A602" s="139" t="s">
        <v>306</v>
      </c>
      <c r="B602" s="26">
        <v>2</v>
      </c>
      <c r="C602" s="26">
        <v>1</v>
      </c>
      <c r="D602" s="26">
        <v>16</v>
      </c>
      <c r="E602" s="26">
        <v>1</v>
      </c>
      <c r="F602" s="26">
        <v>14</v>
      </c>
      <c r="G602" s="26">
        <v>2</v>
      </c>
      <c r="H602" s="26" t="s">
        <v>143</v>
      </c>
      <c r="I602" s="26" t="s">
        <v>143</v>
      </c>
      <c r="J602" s="26" t="s">
        <v>143</v>
      </c>
      <c r="K602" s="26" t="s">
        <v>143</v>
      </c>
      <c r="L602" s="26"/>
      <c r="M602" s="141"/>
      <c r="N602" s="141" t="s">
        <v>307</v>
      </c>
    </row>
    <row r="603" ht="35.1" customHeight="1" spans="1:14">
      <c r="A603" s="139" t="s">
        <v>173</v>
      </c>
      <c r="B603" s="26" t="s">
        <v>143</v>
      </c>
      <c r="C603" s="26" t="s">
        <v>143</v>
      </c>
      <c r="D603" s="26">
        <v>2751</v>
      </c>
      <c r="E603" s="26">
        <v>1321</v>
      </c>
      <c r="F603" s="26">
        <v>562</v>
      </c>
      <c r="G603" s="26">
        <v>502</v>
      </c>
      <c r="H603" s="26">
        <v>5</v>
      </c>
      <c r="I603" s="26">
        <v>1</v>
      </c>
      <c r="J603" s="26" t="s">
        <v>143</v>
      </c>
      <c r="K603" s="26" t="s">
        <v>143</v>
      </c>
      <c r="L603" s="139"/>
      <c r="M603" s="141" t="s">
        <v>174</v>
      </c>
      <c r="N603" s="141"/>
    </row>
    <row r="604" ht="35.1" customHeight="1" spans="1:14">
      <c r="A604" s="139" t="s">
        <v>175</v>
      </c>
      <c r="B604" s="26" t="s">
        <v>143</v>
      </c>
      <c r="C604" s="26" t="s">
        <v>143</v>
      </c>
      <c r="D604" s="26">
        <v>305</v>
      </c>
      <c r="E604" s="26">
        <v>296</v>
      </c>
      <c r="F604" s="26">
        <v>148</v>
      </c>
      <c r="G604" s="26">
        <v>75</v>
      </c>
      <c r="H604" s="26">
        <v>389</v>
      </c>
      <c r="I604" s="26">
        <v>256</v>
      </c>
      <c r="J604" s="26">
        <v>62</v>
      </c>
      <c r="K604" s="26">
        <v>42</v>
      </c>
      <c r="L604" s="139"/>
      <c r="M604" s="141" t="s">
        <v>176</v>
      </c>
      <c r="N604" s="141"/>
    </row>
    <row r="605" ht="35.1" customHeight="1" spans="1:14">
      <c r="A605" s="139" t="s">
        <v>314</v>
      </c>
      <c r="B605" s="26" t="s">
        <v>143</v>
      </c>
      <c r="C605" s="26" t="s">
        <v>143</v>
      </c>
      <c r="D605" s="26" t="s">
        <v>143</v>
      </c>
      <c r="E605" s="26" t="s">
        <v>143</v>
      </c>
      <c r="F605" s="26">
        <v>355</v>
      </c>
      <c r="G605" s="26">
        <v>301</v>
      </c>
      <c r="H605" s="26">
        <v>604</v>
      </c>
      <c r="I605" s="26">
        <v>503</v>
      </c>
      <c r="J605" s="26">
        <v>831</v>
      </c>
      <c r="K605" s="26">
        <v>649</v>
      </c>
      <c r="L605" s="139"/>
      <c r="M605" s="141" t="s">
        <v>229</v>
      </c>
      <c r="N605" s="141"/>
    </row>
    <row r="606" ht="35.1" customHeight="1" spans="1:14">
      <c r="A606" s="139" t="s">
        <v>320</v>
      </c>
      <c r="B606" s="26">
        <v>45</v>
      </c>
      <c r="C606" s="26">
        <v>64</v>
      </c>
      <c r="D606" s="26">
        <v>728</v>
      </c>
      <c r="E606" s="26">
        <v>697</v>
      </c>
      <c r="F606" s="26">
        <v>130</v>
      </c>
      <c r="G606" s="26">
        <v>123</v>
      </c>
      <c r="H606" s="26">
        <v>31</v>
      </c>
      <c r="I606" s="26">
        <v>28</v>
      </c>
      <c r="J606" s="26">
        <v>7</v>
      </c>
      <c r="K606" s="26">
        <v>7</v>
      </c>
      <c r="L606" s="139"/>
      <c r="M606" s="141" t="s">
        <v>253</v>
      </c>
      <c r="N606" s="141"/>
    </row>
    <row r="607" ht="35.1" customHeight="1" spans="1:14">
      <c r="A607" s="139" t="s">
        <v>187</v>
      </c>
      <c r="B607" s="26" t="s">
        <v>143</v>
      </c>
      <c r="C607" s="26" t="s">
        <v>143</v>
      </c>
      <c r="D607" s="26" t="s">
        <v>143</v>
      </c>
      <c r="E607" s="26" t="s">
        <v>143</v>
      </c>
      <c r="F607" s="26" t="s">
        <v>143</v>
      </c>
      <c r="G607" s="26" t="s">
        <v>143</v>
      </c>
      <c r="H607" s="26">
        <v>37</v>
      </c>
      <c r="I607" s="26">
        <v>1</v>
      </c>
      <c r="J607" s="26">
        <v>584</v>
      </c>
      <c r="K607" s="26">
        <v>192</v>
      </c>
      <c r="L607" s="139"/>
      <c r="M607" s="141" t="s">
        <v>188</v>
      </c>
      <c r="N607" s="141"/>
    </row>
    <row r="608" ht="27.75" customHeight="1" spans="1:14">
      <c r="A608" s="139" t="s">
        <v>264</v>
      </c>
      <c r="B608" s="26" t="s">
        <v>143</v>
      </c>
      <c r="C608" s="26" t="s">
        <v>143</v>
      </c>
      <c r="D608" s="26" t="s">
        <v>143</v>
      </c>
      <c r="E608" s="26" t="s">
        <v>143</v>
      </c>
      <c r="F608" s="26" t="s">
        <v>143</v>
      </c>
      <c r="G608" s="26" t="s">
        <v>143</v>
      </c>
      <c r="H608" s="26" t="s">
        <v>143</v>
      </c>
      <c r="I608" s="26" t="s">
        <v>143</v>
      </c>
      <c r="J608" s="26">
        <v>15</v>
      </c>
      <c r="K608" s="26">
        <v>8</v>
      </c>
      <c r="L608" s="139"/>
      <c r="M608" s="141" t="s">
        <v>265</v>
      </c>
      <c r="N608" s="141"/>
    </row>
    <row r="609" ht="45" customHeight="1" spans="1:14">
      <c r="A609" s="139" t="s">
        <v>177</v>
      </c>
      <c r="B609" s="26" t="s">
        <v>143</v>
      </c>
      <c r="C609" s="26" t="s">
        <v>143</v>
      </c>
      <c r="D609" s="26" t="s">
        <v>143</v>
      </c>
      <c r="E609" s="26" t="s">
        <v>143</v>
      </c>
      <c r="F609" s="26">
        <v>50</v>
      </c>
      <c r="G609" s="26">
        <v>2</v>
      </c>
      <c r="H609" s="26">
        <v>37</v>
      </c>
      <c r="I609" s="26">
        <v>1</v>
      </c>
      <c r="J609" s="26">
        <v>11</v>
      </c>
      <c r="K609" s="26" t="s">
        <v>143</v>
      </c>
      <c r="L609" s="139"/>
      <c r="M609" s="141" t="s">
        <v>317</v>
      </c>
      <c r="N609" s="141"/>
    </row>
    <row r="610" ht="45" customHeight="1" spans="1:14">
      <c r="A610" s="139" t="s">
        <v>199</v>
      </c>
      <c r="B610" s="26" t="s">
        <v>143</v>
      </c>
      <c r="C610" s="26" t="s">
        <v>143</v>
      </c>
      <c r="D610" s="26">
        <v>18</v>
      </c>
      <c r="E610" s="26" t="s">
        <v>143</v>
      </c>
      <c r="F610" s="26">
        <v>48</v>
      </c>
      <c r="G610" s="26">
        <v>10</v>
      </c>
      <c r="H610" s="26" t="s">
        <v>143</v>
      </c>
      <c r="I610" s="26" t="s">
        <v>143</v>
      </c>
      <c r="J610" s="26" t="s">
        <v>143</v>
      </c>
      <c r="K610" s="26" t="s">
        <v>143</v>
      </c>
      <c r="L610" s="139"/>
      <c r="M610" s="141" t="s">
        <v>200</v>
      </c>
      <c r="N610" s="141"/>
    </row>
    <row r="611" ht="45" customHeight="1" spans="1:14">
      <c r="A611" s="142" t="s">
        <v>197</v>
      </c>
      <c r="B611" s="72">
        <v>47</v>
      </c>
      <c r="C611" s="72">
        <v>65</v>
      </c>
      <c r="D611" s="72">
        <v>3954</v>
      </c>
      <c r="E611" s="72">
        <v>2361</v>
      </c>
      <c r="F611" s="72">
        <v>1906</v>
      </c>
      <c r="G611" s="72">
        <v>1501</v>
      </c>
      <c r="H611" s="72">
        <v>1687</v>
      </c>
      <c r="I611" s="72">
        <v>1046</v>
      </c>
      <c r="J611" s="72">
        <v>2012</v>
      </c>
      <c r="K611" s="72">
        <v>1175</v>
      </c>
      <c r="L611" s="142"/>
      <c r="M611" s="144" t="s">
        <v>134</v>
      </c>
      <c r="N611" s="144"/>
    </row>
    <row r="612" ht="15.75" spans="1:14">
      <c r="A612" s="74" t="s">
        <v>135</v>
      </c>
      <c r="B612" s="74"/>
      <c r="C612" s="74"/>
      <c r="D612" s="74"/>
      <c r="E612" s="74"/>
      <c r="F612" s="75"/>
      <c r="G612" s="75"/>
      <c r="H612" s="75"/>
      <c r="I612" s="75"/>
      <c r="J612" s="75"/>
      <c r="K612" s="101" t="s">
        <v>136</v>
      </c>
      <c r="L612" s="101"/>
      <c r="M612" s="101"/>
      <c r="N612" s="101"/>
    </row>
    <row r="613" ht="31.5" customHeight="1" spans="1:14">
      <c r="A613" s="74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101"/>
    </row>
    <row r="614" ht="18.75" customHeight="1" spans="1:14">
      <c r="A614" s="74"/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101"/>
    </row>
    <row r="615" ht="31.5" customHeight="1" spans="1:14">
      <c r="A615" s="74"/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101"/>
    </row>
    <row r="616" ht="18.75" customHeight="1" spans="1:14">
      <c r="A616" s="74"/>
      <c r="B616" s="75"/>
      <c r="C616" s="75"/>
      <c r="D616" s="75"/>
      <c r="E616" s="75"/>
      <c r="F616" s="75"/>
      <c r="G616" s="75"/>
      <c r="H616" s="75"/>
      <c r="I616" s="75"/>
      <c r="J616" s="75"/>
      <c r="K616" s="75"/>
      <c r="L616" s="75"/>
      <c r="M616" s="75"/>
      <c r="N616" s="101"/>
    </row>
    <row r="617" ht="30" customHeight="1" spans="1:14">
      <c r="A617" s="74"/>
      <c r="B617" s="75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101"/>
    </row>
    <row r="618" s="60" customFormat="1" ht="21.75" customHeight="1" spans="1:14">
      <c r="A618" s="74"/>
      <c r="B618" s="75"/>
      <c r="C618" s="75"/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101"/>
    </row>
    <row r="619" s="60" customFormat="1" ht="23.25" customHeight="1" spans="1:14">
      <c r="A619" s="74"/>
      <c r="B619" s="75"/>
      <c r="C619" s="75"/>
      <c r="D619" s="75"/>
      <c r="E619" s="75"/>
      <c r="F619" s="75"/>
      <c r="G619" s="75"/>
      <c r="H619" s="75"/>
      <c r="I619" s="75"/>
      <c r="J619" s="75"/>
      <c r="K619" s="75"/>
      <c r="L619" s="75"/>
      <c r="M619" s="75"/>
      <c r="N619" s="101"/>
    </row>
    <row r="620" ht="15.75" spans="1:14">
      <c r="A620" s="74"/>
      <c r="B620" s="75"/>
      <c r="C620" s="75"/>
      <c r="D620" s="75"/>
      <c r="E620" s="75"/>
      <c r="F620" s="75"/>
      <c r="G620" s="75"/>
      <c r="H620" s="75"/>
      <c r="I620" s="75"/>
      <c r="J620" s="75"/>
      <c r="K620" s="75"/>
      <c r="L620" s="75"/>
      <c r="M620" s="75"/>
      <c r="N620" s="101"/>
    </row>
    <row r="621" ht="15.75" spans="1:14">
      <c r="A621" s="74"/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101"/>
    </row>
    <row r="622" ht="15.75" spans="1:14">
      <c r="A622" s="74"/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101"/>
    </row>
    <row r="623" ht="27.75" customHeight="1" spans="1:14">
      <c r="A623" s="74"/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101"/>
    </row>
    <row r="624" ht="15.75" customHeight="1" spans="1:14">
      <c r="A624" s="74"/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101"/>
    </row>
    <row r="625" ht="33.75" customHeight="1" spans="1:14">
      <c r="A625" s="74"/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101"/>
    </row>
    <row r="626" ht="27" customHeight="1" spans="1:14">
      <c r="A626" s="74"/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101"/>
    </row>
    <row r="627" ht="27.75" customHeight="1" spans="1:14">
      <c r="A627" s="74" t="s">
        <v>301</v>
      </c>
      <c r="B627" s="75"/>
      <c r="C627" s="75"/>
      <c r="D627" s="75" t="s">
        <v>143</v>
      </c>
      <c r="E627" s="75" t="s">
        <v>143</v>
      </c>
      <c r="F627" s="75" t="s">
        <v>143</v>
      </c>
      <c r="G627" s="75">
        <v>0</v>
      </c>
      <c r="H627" s="75">
        <v>0</v>
      </c>
      <c r="I627" s="75">
        <v>297</v>
      </c>
      <c r="J627" s="75">
        <v>0</v>
      </c>
      <c r="K627" s="75">
        <v>1722</v>
      </c>
      <c r="L627" s="75"/>
      <c r="M627" s="75"/>
      <c r="N627" s="101" t="s">
        <v>188</v>
      </c>
    </row>
    <row r="628" ht="27" customHeight="1" spans="1:14">
      <c r="A628" s="74" t="s">
        <v>325</v>
      </c>
      <c r="B628" s="75"/>
      <c r="C628" s="75"/>
      <c r="D628" s="75" t="s">
        <v>143</v>
      </c>
      <c r="E628" s="75">
        <v>17</v>
      </c>
      <c r="F628" s="75">
        <v>3</v>
      </c>
      <c r="G628" s="75" t="s">
        <v>143</v>
      </c>
      <c r="H628" s="75" t="s">
        <v>143</v>
      </c>
      <c r="I628" s="75" t="s">
        <v>143</v>
      </c>
      <c r="J628" s="75" t="s">
        <v>143</v>
      </c>
      <c r="K628" s="75" t="s">
        <v>143</v>
      </c>
      <c r="L628" s="75"/>
      <c r="M628" s="75"/>
      <c r="N628" s="101"/>
    </row>
    <row r="629" ht="30.75" customHeight="1" spans="1:14">
      <c r="A629" s="154" t="s">
        <v>326</v>
      </c>
      <c r="B629" s="155"/>
      <c r="C629" s="155"/>
      <c r="D629" s="155" t="s">
        <v>143</v>
      </c>
      <c r="E629" s="155" t="s">
        <v>143</v>
      </c>
      <c r="F629" s="155" t="s">
        <v>143</v>
      </c>
      <c r="G629" s="155">
        <v>0</v>
      </c>
      <c r="H629" s="155" t="e">
        <f>#REF!+#REF!</f>
        <v>#REF!</v>
      </c>
      <c r="I629" s="155">
        <v>44</v>
      </c>
      <c r="J629" s="155" t="s">
        <v>143</v>
      </c>
      <c r="K629" s="155">
        <v>30</v>
      </c>
      <c r="L629" s="155"/>
      <c r="M629" s="155"/>
      <c r="N629" s="164" t="s">
        <v>265</v>
      </c>
    </row>
    <row r="630" ht="15.75" spans="1:14">
      <c r="A630" s="47" t="s">
        <v>157</v>
      </c>
      <c r="B630" s="48"/>
      <c r="C630" s="48"/>
      <c r="D630" s="48">
        <f>SUM(D612:D629)</f>
        <v>0</v>
      </c>
      <c r="E630" s="48">
        <f>SUM(E612:E629)</f>
        <v>17</v>
      </c>
      <c r="F630" s="48">
        <f>SUM(F613:F629)</f>
        <v>3</v>
      </c>
      <c r="G630" s="48">
        <f t="shared" ref="G630:K630" si="27">SUM(G612:G629)</f>
        <v>0</v>
      </c>
      <c r="H630" s="48" t="e">
        <f t="shared" si="27"/>
        <v>#REF!</v>
      </c>
      <c r="I630" s="48">
        <f t="shared" si="27"/>
        <v>341</v>
      </c>
      <c r="J630" s="48">
        <f t="shared" si="27"/>
        <v>0</v>
      </c>
      <c r="K630" s="48">
        <f t="shared" si="27"/>
        <v>1752</v>
      </c>
      <c r="L630" s="48"/>
      <c r="M630" s="48"/>
      <c r="N630" s="106" t="s">
        <v>129</v>
      </c>
    </row>
    <row r="631" ht="15.75" spans="1:14">
      <c r="A631" s="74" t="s">
        <v>135</v>
      </c>
      <c r="B631" s="74"/>
      <c r="C631" s="74"/>
      <c r="D631" s="74"/>
      <c r="E631" s="74"/>
      <c r="F631" s="75"/>
      <c r="G631" s="75"/>
      <c r="H631" s="75"/>
      <c r="I631" s="75"/>
      <c r="J631" s="75"/>
      <c r="K631" s="165" t="s">
        <v>136</v>
      </c>
      <c r="L631" s="165"/>
      <c r="M631" s="165"/>
      <c r="N631" s="165"/>
    </row>
    <row r="632" ht="15.75" spans="1:14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166"/>
    </row>
    <row r="633" ht="15.75" spans="1:14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166"/>
    </row>
    <row r="634" ht="15.75" spans="1:14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166"/>
    </row>
    <row r="635" ht="15.75" spans="1:14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166"/>
    </row>
    <row r="636" ht="18.75" spans="1:14">
      <c r="A636" s="156"/>
      <c r="B636" s="157"/>
      <c r="C636" s="157"/>
      <c r="D636" s="157"/>
      <c r="E636" s="157"/>
      <c r="F636" s="157"/>
      <c r="G636" s="157"/>
      <c r="H636" s="157"/>
      <c r="I636" s="157"/>
      <c r="J636" s="157"/>
      <c r="K636" s="157"/>
      <c r="L636" s="157"/>
      <c r="M636" s="157"/>
      <c r="N636" s="167"/>
    </row>
    <row r="637" ht="18.75" spans="1:14">
      <c r="A637" s="156"/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68"/>
    </row>
    <row r="638" ht="18.75" spans="1:14">
      <c r="A638" s="159" t="s">
        <v>327</v>
      </c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59" t="s">
        <v>328</v>
      </c>
    </row>
    <row r="639" ht="15.75" spans="1:14">
      <c r="A639" s="161" t="s">
        <v>159</v>
      </c>
      <c r="B639" s="162"/>
      <c r="C639" s="162"/>
      <c r="D639" s="162"/>
      <c r="E639" s="43" t="s">
        <v>329</v>
      </c>
      <c r="F639" s="43"/>
      <c r="G639" s="43" t="s">
        <v>121</v>
      </c>
      <c r="H639" s="43"/>
      <c r="I639" s="43" t="s">
        <v>120</v>
      </c>
      <c r="J639" s="43"/>
      <c r="K639" s="43" t="s">
        <v>119</v>
      </c>
      <c r="L639" s="43"/>
      <c r="M639" s="43"/>
      <c r="N639" s="169" t="s">
        <v>160</v>
      </c>
    </row>
    <row r="640" s="60" customFormat="1" ht="21.75" customHeight="1" spans="1:14">
      <c r="A640" s="86"/>
      <c r="B640" s="163"/>
      <c r="C640" s="163"/>
      <c r="D640" s="163"/>
      <c r="E640" s="163" t="s">
        <v>127</v>
      </c>
      <c r="F640" s="163"/>
      <c r="G640" s="163" t="s">
        <v>126</v>
      </c>
      <c r="H640" s="163"/>
      <c r="I640" s="163" t="s">
        <v>125</v>
      </c>
      <c r="J640" s="163"/>
      <c r="K640" s="163" t="s">
        <v>330</v>
      </c>
      <c r="L640" s="163"/>
      <c r="M640" s="163"/>
      <c r="N640" s="108"/>
    </row>
    <row r="641" s="60" customFormat="1" ht="23.25" customHeight="1" spans="1:14">
      <c r="A641" s="86"/>
      <c r="B641" s="43"/>
      <c r="C641" s="43"/>
      <c r="D641" s="43" t="s">
        <v>331</v>
      </c>
      <c r="E641" s="43" t="s">
        <v>129</v>
      </c>
      <c r="F641" s="43" t="s">
        <v>331</v>
      </c>
      <c r="G641" s="43" t="s">
        <v>129</v>
      </c>
      <c r="H641" s="43" t="s">
        <v>331</v>
      </c>
      <c r="I641" s="43" t="s">
        <v>129</v>
      </c>
      <c r="J641" s="43" t="s">
        <v>331</v>
      </c>
      <c r="K641" s="43" t="s">
        <v>129</v>
      </c>
      <c r="L641" s="43"/>
      <c r="M641" s="43"/>
      <c r="N641" s="108"/>
    </row>
    <row r="642" s="60" customFormat="1" ht="23.25" customHeight="1" spans="1:14">
      <c r="A642" s="87"/>
      <c r="B642" s="163"/>
      <c r="C642" s="163"/>
      <c r="D642" s="163" t="s">
        <v>332</v>
      </c>
      <c r="E642" s="163" t="s">
        <v>197</v>
      </c>
      <c r="F642" s="163" t="s">
        <v>333</v>
      </c>
      <c r="G642" s="163" t="s">
        <v>197</v>
      </c>
      <c r="H642" s="163" t="s">
        <v>332</v>
      </c>
      <c r="I642" s="163" t="s">
        <v>197</v>
      </c>
      <c r="J642" s="163" t="s">
        <v>332</v>
      </c>
      <c r="K642" s="163" t="s">
        <v>197</v>
      </c>
      <c r="L642" s="163"/>
      <c r="M642" s="163"/>
      <c r="N642" s="109"/>
    </row>
    <row r="643" ht="47.25" spans="1:14">
      <c r="A643" s="74" t="s">
        <v>163</v>
      </c>
      <c r="B643" s="170"/>
      <c r="C643" s="170"/>
      <c r="D643" s="170" t="s">
        <v>143</v>
      </c>
      <c r="E643" s="170">
        <v>30</v>
      </c>
      <c r="F643" s="171">
        <v>18</v>
      </c>
      <c r="G643" s="170">
        <v>102</v>
      </c>
      <c r="H643" s="170">
        <v>55</v>
      </c>
      <c r="I643" s="170">
        <v>155</v>
      </c>
      <c r="J643" s="170">
        <v>67</v>
      </c>
      <c r="K643" s="170">
        <v>237</v>
      </c>
      <c r="L643" s="170"/>
      <c r="M643" s="170"/>
      <c r="N643" s="175" t="s">
        <v>164</v>
      </c>
    </row>
    <row r="644" ht="15.75" customHeight="1" spans="1:14">
      <c r="A644" s="74" t="s">
        <v>165</v>
      </c>
      <c r="B644" s="171"/>
      <c r="C644" s="171"/>
      <c r="D644" s="170">
        <v>9</v>
      </c>
      <c r="E644" s="170">
        <v>33</v>
      </c>
      <c r="F644" s="170">
        <v>31</v>
      </c>
      <c r="G644" s="170" t="s">
        <v>143</v>
      </c>
      <c r="H644" s="170" t="s">
        <v>143</v>
      </c>
      <c r="I644" s="170" t="s">
        <v>143</v>
      </c>
      <c r="J644" s="170" t="s">
        <v>143</v>
      </c>
      <c r="K644" s="170" t="s">
        <v>143</v>
      </c>
      <c r="L644" s="170"/>
      <c r="M644" s="170"/>
      <c r="N644" s="175" t="s">
        <v>166</v>
      </c>
    </row>
    <row r="645" ht="30.75" customHeight="1" spans="1:14">
      <c r="A645" s="74" t="s">
        <v>167</v>
      </c>
      <c r="B645" s="170"/>
      <c r="C645" s="170"/>
      <c r="D645" s="170" t="s">
        <v>143</v>
      </c>
      <c r="E645" s="170" t="s">
        <v>143</v>
      </c>
      <c r="F645" s="170" t="s">
        <v>143</v>
      </c>
      <c r="G645" s="170">
        <v>72</v>
      </c>
      <c r="H645" s="170">
        <v>41</v>
      </c>
      <c r="I645" s="170">
        <v>43</v>
      </c>
      <c r="J645" s="170">
        <v>42</v>
      </c>
      <c r="K645" s="170" t="s">
        <v>143</v>
      </c>
      <c r="L645" s="170"/>
      <c r="M645" s="170"/>
      <c r="N645" s="175" t="s">
        <v>168</v>
      </c>
    </row>
    <row r="646" ht="32.25" customHeight="1" spans="1:14">
      <c r="A646" s="74" t="s">
        <v>313</v>
      </c>
      <c r="B646" s="170"/>
      <c r="C646" s="170"/>
      <c r="D646" s="170" t="s">
        <v>143</v>
      </c>
      <c r="E646" s="170" t="s">
        <v>143</v>
      </c>
      <c r="F646" s="170" t="s">
        <v>143</v>
      </c>
      <c r="G646" s="170">
        <v>10</v>
      </c>
      <c r="H646" s="170">
        <v>4</v>
      </c>
      <c r="I646" s="170">
        <v>88</v>
      </c>
      <c r="J646" s="170">
        <v>42</v>
      </c>
      <c r="K646" s="170">
        <v>29</v>
      </c>
      <c r="L646" s="170"/>
      <c r="M646" s="170"/>
      <c r="N646" s="175" t="s">
        <v>334</v>
      </c>
    </row>
    <row r="647" ht="31.5" customHeight="1" spans="1:14">
      <c r="A647" s="74" t="s">
        <v>171</v>
      </c>
      <c r="B647" s="170"/>
      <c r="C647" s="170"/>
      <c r="D647" s="170" t="s">
        <v>143</v>
      </c>
      <c r="E647" s="170" t="s">
        <v>143</v>
      </c>
      <c r="F647" s="170" t="s">
        <v>143</v>
      </c>
      <c r="G647" s="170" t="s">
        <v>143</v>
      </c>
      <c r="H647" s="170" t="s">
        <v>143</v>
      </c>
      <c r="I647" s="170">
        <v>44</v>
      </c>
      <c r="J647" s="170">
        <v>18</v>
      </c>
      <c r="K647" s="170">
        <v>60</v>
      </c>
      <c r="L647" s="170"/>
      <c r="M647" s="170"/>
      <c r="N647" s="175" t="s">
        <v>247</v>
      </c>
    </row>
    <row r="648" ht="27.75" customHeight="1" spans="1:14">
      <c r="A648" s="74" t="s">
        <v>173</v>
      </c>
      <c r="B648" s="170"/>
      <c r="C648" s="170"/>
      <c r="D648" s="170" t="s">
        <v>143</v>
      </c>
      <c r="E648" s="170">
        <v>410</v>
      </c>
      <c r="F648" s="170">
        <v>291</v>
      </c>
      <c r="G648" s="170">
        <v>199</v>
      </c>
      <c r="H648" s="170">
        <v>185</v>
      </c>
      <c r="I648" s="170">
        <v>2</v>
      </c>
      <c r="J648" s="170">
        <v>2</v>
      </c>
      <c r="K648" s="170" t="s">
        <v>143</v>
      </c>
      <c r="L648" s="170"/>
      <c r="M648" s="170"/>
      <c r="N648" s="175" t="s">
        <v>174</v>
      </c>
    </row>
    <row r="649" ht="33.75" customHeight="1" spans="1:14">
      <c r="A649" s="74" t="s">
        <v>175</v>
      </c>
      <c r="B649" s="170"/>
      <c r="C649" s="170"/>
      <c r="D649" s="170" t="s">
        <v>143</v>
      </c>
      <c r="E649" s="170">
        <v>387</v>
      </c>
      <c r="F649" s="170">
        <v>184</v>
      </c>
      <c r="G649" s="170">
        <v>100</v>
      </c>
      <c r="H649" s="170">
        <v>50</v>
      </c>
      <c r="I649" s="170">
        <v>330</v>
      </c>
      <c r="J649" s="170">
        <v>266</v>
      </c>
      <c r="K649" s="170">
        <v>53</v>
      </c>
      <c r="L649" s="170"/>
      <c r="M649" s="170"/>
      <c r="N649" s="175" t="s">
        <v>176</v>
      </c>
    </row>
    <row r="650" ht="32.25" customHeight="1" spans="1:14">
      <c r="A650" s="74" t="s">
        <v>177</v>
      </c>
      <c r="B650" s="170"/>
      <c r="C650" s="170"/>
      <c r="D650" s="170" t="s">
        <v>143</v>
      </c>
      <c r="E650" s="170" t="s">
        <v>143</v>
      </c>
      <c r="F650" s="170" t="s">
        <v>143</v>
      </c>
      <c r="G650" s="170" t="s">
        <v>143</v>
      </c>
      <c r="H650" s="170" t="s">
        <v>143</v>
      </c>
      <c r="I650" s="170">
        <v>3</v>
      </c>
      <c r="J650" s="170">
        <v>0</v>
      </c>
      <c r="K650" s="170" t="s">
        <v>143</v>
      </c>
      <c r="L650" s="170"/>
      <c r="M650" s="170"/>
      <c r="N650" s="175" t="s">
        <v>178</v>
      </c>
    </row>
    <row r="651" ht="30.75" customHeight="1" spans="1:14">
      <c r="A651" s="74" t="s">
        <v>179</v>
      </c>
      <c r="B651" s="170"/>
      <c r="C651" s="170"/>
      <c r="D651" s="170" t="s">
        <v>143</v>
      </c>
      <c r="E651" s="170">
        <v>0</v>
      </c>
      <c r="F651" s="170">
        <v>0</v>
      </c>
      <c r="G651" s="170">
        <v>121</v>
      </c>
      <c r="H651" s="170">
        <v>116</v>
      </c>
      <c r="I651" s="170">
        <v>221</v>
      </c>
      <c r="J651" s="170">
        <v>178</v>
      </c>
      <c r="K651" s="170">
        <v>516</v>
      </c>
      <c r="L651" s="170"/>
      <c r="M651" s="170"/>
      <c r="N651" s="175" t="s">
        <v>229</v>
      </c>
    </row>
    <row r="652" ht="36" customHeight="1" spans="1:14">
      <c r="A652" s="74" t="s">
        <v>320</v>
      </c>
      <c r="B652" s="170"/>
      <c r="C652" s="170"/>
      <c r="D652" s="170" t="s">
        <v>143</v>
      </c>
      <c r="E652" s="170" t="s">
        <v>143</v>
      </c>
      <c r="F652" s="170" t="s">
        <v>143</v>
      </c>
      <c r="G652" s="170">
        <v>6</v>
      </c>
      <c r="H652" s="170">
        <v>6</v>
      </c>
      <c r="I652" s="170">
        <v>12</v>
      </c>
      <c r="J652" s="170">
        <v>12</v>
      </c>
      <c r="K652" s="170">
        <v>6</v>
      </c>
      <c r="L652" s="170"/>
      <c r="M652" s="170"/>
      <c r="N652" s="175" t="s">
        <v>253</v>
      </c>
    </row>
    <row r="653" ht="47.25" customHeight="1" spans="1:14">
      <c r="A653" s="74" t="s">
        <v>301</v>
      </c>
      <c r="B653" s="170"/>
      <c r="C653" s="170"/>
      <c r="D653" s="170" t="s">
        <v>143</v>
      </c>
      <c r="E653" s="170" t="s">
        <v>143</v>
      </c>
      <c r="F653" s="170" t="s">
        <v>143</v>
      </c>
      <c r="G653" s="170">
        <v>0</v>
      </c>
      <c r="H653" s="170">
        <v>0</v>
      </c>
      <c r="I653" s="170">
        <v>24</v>
      </c>
      <c r="J653" s="170">
        <v>3</v>
      </c>
      <c r="K653" s="170">
        <v>243</v>
      </c>
      <c r="L653" s="170"/>
      <c r="M653" s="170"/>
      <c r="N653" s="175" t="s">
        <v>188</v>
      </c>
    </row>
    <row r="654" ht="27.75" customHeight="1" spans="1:14">
      <c r="A654" s="74" t="s">
        <v>335</v>
      </c>
      <c r="B654" s="170"/>
      <c r="C654" s="170"/>
      <c r="D654" s="170" t="s">
        <v>143</v>
      </c>
      <c r="E654" s="170"/>
      <c r="F654" s="170"/>
      <c r="G654" s="170"/>
      <c r="H654" s="170"/>
      <c r="I654" s="170">
        <v>10</v>
      </c>
      <c r="J654" s="170">
        <v>5</v>
      </c>
      <c r="K654" s="170">
        <v>10</v>
      </c>
      <c r="L654" s="170"/>
      <c r="M654" s="170"/>
      <c r="N654" s="175" t="s">
        <v>336</v>
      </c>
    </row>
    <row r="655" ht="24" customHeight="1" spans="1:14">
      <c r="A655" s="47" t="s">
        <v>157</v>
      </c>
      <c r="B655" s="172"/>
      <c r="C655" s="172"/>
      <c r="D655" s="172">
        <f t="shared" ref="D655:K655" si="28">SUM(D643:D654)</f>
        <v>9</v>
      </c>
      <c r="E655" s="172">
        <f t="shared" si="28"/>
        <v>860</v>
      </c>
      <c r="F655" s="172">
        <f t="shared" si="28"/>
        <v>524</v>
      </c>
      <c r="G655" s="172">
        <f t="shared" si="28"/>
        <v>610</v>
      </c>
      <c r="H655" s="172">
        <f t="shared" si="28"/>
        <v>457</v>
      </c>
      <c r="I655" s="172">
        <f t="shared" si="28"/>
        <v>932</v>
      </c>
      <c r="J655" s="172">
        <f t="shared" si="28"/>
        <v>635</v>
      </c>
      <c r="K655" s="172">
        <f t="shared" si="28"/>
        <v>1154</v>
      </c>
      <c r="L655" s="172"/>
      <c r="M655" s="172"/>
      <c r="N655" s="106" t="s">
        <v>129</v>
      </c>
    </row>
    <row r="656" s="60" customFormat="1" ht="50.1" customHeight="1" spans="1:14">
      <c r="A656" s="74" t="s">
        <v>135</v>
      </c>
      <c r="B656" s="74"/>
      <c r="C656" s="74"/>
      <c r="D656" s="74"/>
      <c r="E656" s="74"/>
      <c r="F656" s="75"/>
      <c r="G656" s="75"/>
      <c r="H656" s="75"/>
      <c r="I656" s="75"/>
      <c r="J656" s="75"/>
      <c r="K656" s="165" t="s">
        <v>136</v>
      </c>
      <c r="L656" s="165"/>
      <c r="M656" s="165"/>
      <c r="N656" s="165"/>
    </row>
    <row r="657" s="60" customFormat="1" ht="23.25" customHeight="1" spans="1:14">
      <c r="A657" s="173"/>
      <c r="B657" s="157"/>
      <c r="C657" s="157"/>
      <c r="D657" s="157"/>
      <c r="E657" s="157"/>
      <c r="F657" s="157"/>
      <c r="G657" s="157"/>
      <c r="H657" s="157"/>
      <c r="I657" s="157"/>
      <c r="J657" s="157"/>
      <c r="K657" s="157"/>
      <c r="L657" s="157"/>
      <c r="M657" s="157"/>
      <c r="N657" s="176"/>
    </row>
    <row r="658" ht="28.5" customHeight="1" spans="1:14">
      <c r="A658" s="173"/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76"/>
    </row>
    <row r="659" ht="18.75" customHeight="1" spans="1:14">
      <c r="A659" s="159" t="s">
        <v>337</v>
      </c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59" t="s">
        <v>338</v>
      </c>
    </row>
    <row r="660" ht="27.75" customHeight="1" spans="1:14">
      <c r="A660" s="161" t="s">
        <v>159</v>
      </c>
      <c r="B660" s="162"/>
      <c r="C660" s="162"/>
      <c r="D660" s="162"/>
      <c r="E660" s="162" t="s">
        <v>329</v>
      </c>
      <c r="F660" s="162"/>
      <c r="G660" s="162" t="s">
        <v>121</v>
      </c>
      <c r="H660" s="162"/>
      <c r="I660" s="162" t="s">
        <v>120</v>
      </c>
      <c r="J660" s="162"/>
      <c r="K660" s="162" t="s">
        <v>119</v>
      </c>
      <c r="L660" s="162"/>
      <c r="M660" s="162"/>
      <c r="N660" s="169" t="s">
        <v>160</v>
      </c>
    </row>
    <row r="661" ht="15.75" spans="1:14">
      <c r="A661" s="86"/>
      <c r="B661" s="163"/>
      <c r="C661" s="163"/>
      <c r="D661" s="163"/>
      <c r="E661" s="163" t="s">
        <v>127</v>
      </c>
      <c r="F661" s="163"/>
      <c r="G661" s="163" t="s">
        <v>126</v>
      </c>
      <c r="H661" s="163"/>
      <c r="I661" s="163" t="s">
        <v>125</v>
      </c>
      <c r="J661" s="163"/>
      <c r="K661" s="163" t="s">
        <v>330</v>
      </c>
      <c r="L661" s="163"/>
      <c r="M661" s="163"/>
      <c r="N661" s="108"/>
    </row>
    <row r="662" ht="15.75" spans="1:14">
      <c r="A662" s="86"/>
      <c r="B662" s="43"/>
      <c r="C662" s="43"/>
      <c r="D662" s="43" t="s">
        <v>331</v>
      </c>
      <c r="E662" s="43" t="s">
        <v>129</v>
      </c>
      <c r="F662" s="43" t="s">
        <v>331</v>
      </c>
      <c r="G662" s="43" t="s">
        <v>129</v>
      </c>
      <c r="H662" s="43" t="s">
        <v>331</v>
      </c>
      <c r="I662" s="43" t="s">
        <v>129</v>
      </c>
      <c r="J662" s="43" t="s">
        <v>331</v>
      </c>
      <c r="K662" s="43" t="s">
        <v>129</v>
      </c>
      <c r="L662" s="43"/>
      <c r="M662" s="43"/>
      <c r="N662" s="108"/>
    </row>
    <row r="663" ht="15.75" spans="1:14">
      <c r="A663" s="87"/>
      <c r="B663" s="163"/>
      <c r="C663" s="163"/>
      <c r="D663" s="163" t="s">
        <v>333</v>
      </c>
      <c r="E663" s="163" t="s">
        <v>197</v>
      </c>
      <c r="F663" s="163" t="s">
        <v>333</v>
      </c>
      <c r="G663" s="163" t="s">
        <v>197</v>
      </c>
      <c r="H663" s="163" t="s">
        <v>332</v>
      </c>
      <c r="I663" s="163" t="s">
        <v>197</v>
      </c>
      <c r="J663" s="163" t="s">
        <v>332</v>
      </c>
      <c r="K663" s="163" t="s">
        <v>197</v>
      </c>
      <c r="L663" s="163"/>
      <c r="M663" s="163"/>
      <c r="N663" s="109"/>
    </row>
    <row r="664" ht="47.25" spans="1:14">
      <c r="A664" s="74" t="s">
        <v>163</v>
      </c>
      <c r="B664" s="170"/>
      <c r="C664" s="170"/>
      <c r="D664" s="170" t="s">
        <v>143</v>
      </c>
      <c r="E664" s="170" t="s">
        <v>143</v>
      </c>
      <c r="F664" s="170" t="s">
        <v>143</v>
      </c>
      <c r="G664" s="170">
        <v>122</v>
      </c>
      <c r="H664" s="170">
        <v>80</v>
      </c>
      <c r="I664" s="171">
        <v>74</v>
      </c>
      <c r="J664" s="170">
        <v>38</v>
      </c>
      <c r="K664" s="170">
        <v>33</v>
      </c>
      <c r="L664" s="170"/>
      <c r="M664" s="170"/>
      <c r="N664" s="175" t="s">
        <v>164</v>
      </c>
    </row>
    <row r="665" ht="15.75" spans="1:14">
      <c r="A665" s="74" t="s">
        <v>165</v>
      </c>
      <c r="B665" s="170"/>
      <c r="C665" s="170"/>
      <c r="D665" s="170" t="s">
        <v>143</v>
      </c>
      <c r="E665" s="170">
        <v>231</v>
      </c>
      <c r="F665" s="170">
        <v>185</v>
      </c>
      <c r="G665" s="170">
        <v>1</v>
      </c>
      <c r="H665" s="170" t="s">
        <v>143</v>
      </c>
      <c r="I665" s="170" t="s">
        <v>143</v>
      </c>
      <c r="J665" s="170" t="s">
        <v>143</v>
      </c>
      <c r="K665" s="170" t="s">
        <v>143</v>
      </c>
      <c r="L665" s="170"/>
      <c r="M665" s="170"/>
      <c r="N665" s="175" t="s">
        <v>166</v>
      </c>
    </row>
    <row r="666" ht="31.5" spans="1:14">
      <c r="A666" s="74" t="s">
        <v>167</v>
      </c>
      <c r="B666" s="170"/>
      <c r="C666" s="170"/>
      <c r="D666" s="170" t="s">
        <v>143</v>
      </c>
      <c r="E666" s="170" t="s">
        <v>143</v>
      </c>
      <c r="F666" s="170" t="s">
        <v>143</v>
      </c>
      <c r="G666" s="170" t="s">
        <v>143</v>
      </c>
      <c r="H666" s="170" t="s">
        <v>143</v>
      </c>
      <c r="I666" s="170">
        <v>107</v>
      </c>
      <c r="J666" s="170">
        <v>107</v>
      </c>
      <c r="K666" s="170" t="s">
        <v>143</v>
      </c>
      <c r="L666" s="170"/>
      <c r="M666" s="170"/>
      <c r="N666" s="175" t="s">
        <v>168</v>
      </c>
    </row>
    <row r="667" ht="31.5" spans="1:14">
      <c r="A667" s="74" t="s">
        <v>313</v>
      </c>
      <c r="B667" s="170"/>
      <c r="C667" s="170"/>
      <c r="D667" s="170" t="s">
        <v>143</v>
      </c>
      <c r="E667" s="170" t="s">
        <v>143</v>
      </c>
      <c r="F667" s="170" t="s">
        <v>143</v>
      </c>
      <c r="G667" s="170" t="s">
        <v>143</v>
      </c>
      <c r="H667" s="170" t="s">
        <v>143</v>
      </c>
      <c r="I667" s="170">
        <v>3</v>
      </c>
      <c r="J667" s="170">
        <v>0</v>
      </c>
      <c r="K667" s="170" t="s">
        <v>143</v>
      </c>
      <c r="L667" s="170"/>
      <c r="M667" s="170"/>
      <c r="N667" s="175" t="s">
        <v>334</v>
      </c>
    </row>
    <row r="668" ht="15.75" spans="1:14">
      <c r="A668" s="74" t="s">
        <v>173</v>
      </c>
      <c r="B668" s="170"/>
      <c r="C668" s="170"/>
      <c r="D668" s="170" t="s">
        <v>143</v>
      </c>
      <c r="E668" s="170">
        <v>554</v>
      </c>
      <c r="F668" s="170">
        <v>319</v>
      </c>
      <c r="G668" s="170">
        <v>154</v>
      </c>
      <c r="H668" s="170">
        <v>128</v>
      </c>
      <c r="I668" s="170">
        <v>3</v>
      </c>
      <c r="J668" s="170">
        <v>1</v>
      </c>
      <c r="K668" s="170"/>
      <c r="L668" s="170"/>
      <c r="M668" s="170"/>
      <c r="N668" s="175" t="s">
        <v>174</v>
      </c>
    </row>
    <row r="669" ht="31.5" spans="1:14">
      <c r="A669" s="74" t="s">
        <v>175</v>
      </c>
      <c r="B669" s="170"/>
      <c r="C669" s="170"/>
      <c r="D669" s="170" t="s">
        <v>143</v>
      </c>
      <c r="E669" s="170">
        <v>378</v>
      </c>
      <c r="F669" s="170">
        <v>203</v>
      </c>
      <c r="G669" s="170">
        <v>26</v>
      </c>
      <c r="H669" s="170">
        <v>13</v>
      </c>
      <c r="I669" s="170">
        <v>40</v>
      </c>
      <c r="J669" s="170">
        <v>20</v>
      </c>
      <c r="K669" s="170">
        <v>0</v>
      </c>
      <c r="L669" s="170"/>
      <c r="M669" s="170"/>
      <c r="N669" s="175" t="s">
        <v>176</v>
      </c>
    </row>
    <row r="670" ht="15.75" spans="1:14">
      <c r="A670" s="74" t="s">
        <v>339</v>
      </c>
      <c r="B670" s="170"/>
      <c r="C670" s="170"/>
      <c r="D670" s="170" t="s">
        <v>143</v>
      </c>
      <c r="E670" s="170">
        <v>4</v>
      </c>
      <c r="F670" s="170">
        <v>0</v>
      </c>
      <c r="G670" s="170">
        <v>4</v>
      </c>
      <c r="H670" s="170">
        <v>0</v>
      </c>
      <c r="I670" s="170" t="s">
        <v>143</v>
      </c>
      <c r="J670" s="170" t="s">
        <v>143</v>
      </c>
      <c r="K670" s="170" t="s">
        <v>143</v>
      </c>
      <c r="L670" s="170"/>
      <c r="M670" s="170"/>
      <c r="N670" s="175" t="s">
        <v>307</v>
      </c>
    </row>
    <row r="671" ht="31.5" spans="1:14">
      <c r="A671" s="74" t="s">
        <v>179</v>
      </c>
      <c r="B671" s="170"/>
      <c r="C671" s="170"/>
      <c r="D671" s="170" t="s">
        <v>143</v>
      </c>
      <c r="E671" s="170">
        <v>0</v>
      </c>
      <c r="F671" s="170">
        <v>0</v>
      </c>
      <c r="G671" s="170">
        <v>78</v>
      </c>
      <c r="H671" s="170">
        <v>76</v>
      </c>
      <c r="I671" s="170">
        <v>98</v>
      </c>
      <c r="J671" s="170">
        <v>79</v>
      </c>
      <c r="K671" s="170">
        <v>41</v>
      </c>
      <c r="L671" s="170"/>
      <c r="M671" s="170"/>
      <c r="N671" s="175" t="s">
        <v>229</v>
      </c>
    </row>
    <row r="672" ht="15.75" spans="1:14">
      <c r="A672" s="74" t="s">
        <v>320</v>
      </c>
      <c r="B672" s="170"/>
      <c r="C672" s="170"/>
      <c r="D672" s="170" t="s">
        <v>143</v>
      </c>
      <c r="E672" s="170">
        <v>18</v>
      </c>
      <c r="F672" s="170">
        <v>18</v>
      </c>
      <c r="G672" s="170">
        <v>16</v>
      </c>
      <c r="H672" s="170">
        <v>16</v>
      </c>
      <c r="I672" s="170">
        <v>5</v>
      </c>
      <c r="J672" s="170">
        <v>5</v>
      </c>
      <c r="K672" s="170"/>
      <c r="L672" s="170"/>
      <c r="M672" s="170"/>
      <c r="N672" s="175" t="s">
        <v>253</v>
      </c>
    </row>
    <row r="673" ht="31.5" spans="1:14">
      <c r="A673" s="74" t="s">
        <v>301</v>
      </c>
      <c r="B673" s="170"/>
      <c r="C673" s="170"/>
      <c r="D673" s="170" t="s">
        <v>143</v>
      </c>
      <c r="E673" s="170" t="s">
        <v>143</v>
      </c>
      <c r="F673" s="170" t="s">
        <v>143</v>
      </c>
      <c r="G673" s="170" t="s">
        <v>143</v>
      </c>
      <c r="H673" s="170" t="s">
        <v>143</v>
      </c>
      <c r="I673" s="170">
        <v>23</v>
      </c>
      <c r="J673" s="170">
        <v>0</v>
      </c>
      <c r="K673" s="170">
        <v>182</v>
      </c>
      <c r="L673" s="170"/>
      <c r="M673" s="170"/>
      <c r="N673" s="175" t="s">
        <v>188</v>
      </c>
    </row>
    <row r="674" ht="15.75" spans="1:14">
      <c r="A674" s="47" t="s">
        <v>157</v>
      </c>
      <c r="B674" s="174"/>
      <c r="C674" s="174"/>
      <c r="D674" s="174" t="s">
        <v>143</v>
      </c>
      <c r="E674" s="172">
        <f t="shared" ref="E674:K674" si="29">SUM(E664:E673)</f>
        <v>1185</v>
      </c>
      <c r="F674" s="172">
        <f t="shared" si="29"/>
        <v>725</v>
      </c>
      <c r="G674" s="172">
        <f t="shared" si="29"/>
        <v>401</v>
      </c>
      <c r="H674" s="172">
        <f t="shared" si="29"/>
        <v>313</v>
      </c>
      <c r="I674" s="172">
        <f t="shared" si="29"/>
        <v>353</v>
      </c>
      <c r="J674" s="172">
        <f t="shared" si="29"/>
        <v>250</v>
      </c>
      <c r="K674" s="172">
        <f t="shared" si="29"/>
        <v>256</v>
      </c>
      <c r="L674" s="172"/>
      <c r="M674" s="172"/>
      <c r="N674" s="106" t="s">
        <v>129</v>
      </c>
    </row>
    <row r="675" ht="15.75" spans="1:14">
      <c r="A675" s="74" t="s">
        <v>135</v>
      </c>
      <c r="B675" s="74"/>
      <c r="C675" s="74"/>
      <c r="D675" s="74"/>
      <c r="E675" s="74"/>
      <c r="F675" s="75"/>
      <c r="G675" s="75"/>
      <c r="H675" s="75"/>
      <c r="I675" s="75"/>
      <c r="J675" s="75"/>
      <c r="K675" s="165" t="s">
        <v>136</v>
      </c>
      <c r="L675" s="165"/>
      <c r="M675" s="165"/>
      <c r="N675" s="165"/>
    </row>
    <row r="676" ht="15.75" spans="1:14">
      <c r="A676" s="74"/>
      <c r="B676" s="170"/>
      <c r="C676" s="170"/>
      <c r="D676" s="170"/>
      <c r="E676" s="170"/>
      <c r="F676" s="170"/>
      <c r="G676" s="170"/>
      <c r="H676" s="170"/>
      <c r="I676" s="170"/>
      <c r="J676" s="170"/>
      <c r="K676" s="170"/>
      <c r="L676" s="170"/>
      <c r="M676" s="170"/>
      <c r="N676" s="175"/>
    </row>
    <row r="677" s="60" customFormat="1" ht="21.75" customHeight="1" spans="1:14">
      <c r="A677" s="74"/>
      <c r="B677" s="170"/>
      <c r="C677" s="170"/>
      <c r="D677" s="170"/>
      <c r="E677" s="170"/>
      <c r="F677" s="170"/>
      <c r="G677" s="170"/>
      <c r="H677" s="170"/>
      <c r="I677" s="170"/>
      <c r="J677" s="170"/>
      <c r="K677" s="170"/>
      <c r="L677" s="170"/>
      <c r="M677" s="170"/>
      <c r="N677" s="175"/>
    </row>
    <row r="678" s="60" customFormat="1" ht="23.25" customHeight="1" spans="1:14">
      <c r="A678" s="74"/>
      <c r="B678" s="170"/>
      <c r="C678" s="170"/>
      <c r="D678" s="170"/>
      <c r="E678" s="170"/>
      <c r="F678" s="170"/>
      <c r="G678" s="170"/>
      <c r="H678" s="170"/>
      <c r="I678" s="170"/>
      <c r="J678" s="170"/>
      <c r="K678" s="170"/>
      <c r="L678" s="170"/>
      <c r="M678" s="170"/>
      <c r="N678" s="175"/>
    </row>
    <row r="679" s="60" customFormat="1" ht="23.25" customHeight="1" spans="1:14">
      <c r="A679" s="173"/>
      <c r="B679" s="157"/>
      <c r="C679" s="157"/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76"/>
    </row>
    <row r="680" s="60" customFormat="1" ht="23.25" customHeight="1" spans="1:14">
      <c r="A680" s="173"/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76"/>
    </row>
    <row r="681" ht="28.5" customHeight="1" spans="1:14">
      <c r="A681" s="159" t="s">
        <v>340</v>
      </c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59" t="s">
        <v>341</v>
      </c>
    </row>
    <row r="682" ht="18.75" customHeight="1" spans="1:14">
      <c r="A682" s="161" t="s">
        <v>159</v>
      </c>
      <c r="B682" s="162"/>
      <c r="C682" s="162"/>
      <c r="D682" s="162"/>
      <c r="E682" s="162" t="s">
        <v>329</v>
      </c>
      <c r="F682" s="162"/>
      <c r="G682" s="162" t="s">
        <v>121</v>
      </c>
      <c r="H682" s="162"/>
      <c r="I682" s="162" t="s">
        <v>120</v>
      </c>
      <c r="J682" s="162"/>
      <c r="K682" s="162" t="s">
        <v>119</v>
      </c>
      <c r="L682" s="162"/>
      <c r="M682" s="162"/>
      <c r="N682" s="169" t="s">
        <v>160</v>
      </c>
    </row>
    <row r="683" ht="18" customHeight="1" spans="1:14">
      <c r="A683" s="86"/>
      <c r="B683" s="163"/>
      <c r="C683" s="163"/>
      <c r="D683" s="163"/>
      <c r="E683" s="163" t="s">
        <v>127</v>
      </c>
      <c r="F683" s="163"/>
      <c r="G683" s="163" t="s">
        <v>126</v>
      </c>
      <c r="H683" s="163"/>
      <c r="I683" s="163" t="s">
        <v>125</v>
      </c>
      <c r="J683" s="163"/>
      <c r="K683" s="163" t="s">
        <v>330</v>
      </c>
      <c r="L683" s="163"/>
      <c r="M683" s="163"/>
      <c r="N683" s="108"/>
    </row>
    <row r="684" ht="19.5" customHeight="1" spans="1:14">
      <c r="A684" s="86"/>
      <c r="B684" s="43"/>
      <c r="C684" s="43"/>
      <c r="D684" s="43" t="s">
        <v>331</v>
      </c>
      <c r="E684" s="43" t="s">
        <v>129</v>
      </c>
      <c r="F684" s="43" t="s">
        <v>331</v>
      </c>
      <c r="G684" s="43" t="s">
        <v>129</v>
      </c>
      <c r="H684" s="43" t="s">
        <v>331</v>
      </c>
      <c r="I684" s="43" t="s">
        <v>129</v>
      </c>
      <c r="J684" s="43" t="s">
        <v>331</v>
      </c>
      <c r="K684" s="43" t="s">
        <v>129</v>
      </c>
      <c r="L684" s="43"/>
      <c r="M684" s="43"/>
      <c r="N684" s="108"/>
    </row>
    <row r="685" ht="18" customHeight="1" spans="1:14">
      <c r="A685" s="87"/>
      <c r="B685" s="163"/>
      <c r="C685" s="163"/>
      <c r="D685" s="163" t="s">
        <v>333</v>
      </c>
      <c r="E685" s="163" t="s">
        <v>197</v>
      </c>
      <c r="F685" s="163" t="s">
        <v>333</v>
      </c>
      <c r="G685" s="163" t="s">
        <v>197</v>
      </c>
      <c r="H685" s="163" t="s">
        <v>332</v>
      </c>
      <c r="I685" s="163" t="s">
        <v>197</v>
      </c>
      <c r="J685" s="163" t="s">
        <v>332</v>
      </c>
      <c r="K685" s="163" t="s">
        <v>197</v>
      </c>
      <c r="L685" s="163"/>
      <c r="M685" s="163"/>
      <c r="N685" s="109"/>
    </row>
    <row r="686" ht="19.5" customHeight="1" spans="1:14">
      <c r="A686" s="74" t="s">
        <v>163</v>
      </c>
      <c r="B686" s="170"/>
      <c r="C686" s="170"/>
      <c r="D686" s="170" t="s">
        <v>143</v>
      </c>
      <c r="E686" s="170" t="s">
        <v>143</v>
      </c>
      <c r="F686" s="170" t="s">
        <v>143</v>
      </c>
      <c r="G686" s="170">
        <v>22</v>
      </c>
      <c r="H686" s="170">
        <v>11</v>
      </c>
      <c r="I686" s="170">
        <v>64</v>
      </c>
      <c r="J686" s="170">
        <v>24</v>
      </c>
      <c r="K686" s="170">
        <v>102</v>
      </c>
      <c r="L686" s="170"/>
      <c r="M686" s="170"/>
      <c r="N686" s="175" t="s">
        <v>164</v>
      </c>
    </row>
    <row r="687" ht="24.75" customHeight="1" spans="1:14">
      <c r="A687" s="74" t="s">
        <v>165</v>
      </c>
      <c r="B687" s="170"/>
      <c r="C687" s="170"/>
      <c r="D687" s="170" t="s">
        <v>143</v>
      </c>
      <c r="E687" s="171">
        <v>85</v>
      </c>
      <c r="F687" s="170">
        <v>34</v>
      </c>
      <c r="G687" s="170" t="s">
        <v>143</v>
      </c>
      <c r="H687" s="170" t="s">
        <v>143</v>
      </c>
      <c r="I687" s="170" t="s">
        <v>143</v>
      </c>
      <c r="J687" s="170" t="s">
        <v>143</v>
      </c>
      <c r="K687" s="170" t="s">
        <v>143</v>
      </c>
      <c r="L687" s="170"/>
      <c r="M687" s="170"/>
      <c r="N687" s="175" t="s">
        <v>166</v>
      </c>
    </row>
    <row r="688" ht="31.5" spans="1:14">
      <c r="A688" s="74" t="s">
        <v>313</v>
      </c>
      <c r="B688" s="170"/>
      <c r="C688" s="170"/>
      <c r="D688" s="170" t="s">
        <v>143</v>
      </c>
      <c r="E688" s="170" t="s">
        <v>143</v>
      </c>
      <c r="F688" s="170" t="s">
        <v>143</v>
      </c>
      <c r="G688" s="170">
        <v>15</v>
      </c>
      <c r="H688" s="170">
        <v>3</v>
      </c>
      <c r="I688" s="170">
        <v>55</v>
      </c>
      <c r="J688" s="170">
        <v>24</v>
      </c>
      <c r="K688" s="170">
        <v>5</v>
      </c>
      <c r="L688" s="170"/>
      <c r="M688" s="170"/>
      <c r="N688" s="175" t="s">
        <v>334</v>
      </c>
    </row>
    <row r="689" ht="20.25" customHeight="1" spans="1:14">
      <c r="A689" s="74" t="s">
        <v>209</v>
      </c>
      <c r="B689" s="170"/>
      <c r="C689" s="170"/>
      <c r="D689" s="170" t="s">
        <v>143</v>
      </c>
      <c r="E689" s="170" t="s">
        <v>143</v>
      </c>
      <c r="F689" s="170" t="s">
        <v>143</v>
      </c>
      <c r="G689" s="170">
        <v>349</v>
      </c>
      <c r="H689" s="170">
        <v>340</v>
      </c>
      <c r="I689" s="170" t="s">
        <v>143</v>
      </c>
      <c r="J689" s="170" t="s">
        <v>143</v>
      </c>
      <c r="K689" s="170" t="s">
        <v>143</v>
      </c>
      <c r="L689" s="170"/>
      <c r="M689" s="170"/>
      <c r="N689" s="175" t="s">
        <v>196</v>
      </c>
    </row>
    <row r="690" ht="26.25" customHeight="1" spans="1:14">
      <c r="A690" s="74" t="s">
        <v>171</v>
      </c>
      <c r="B690" s="170"/>
      <c r="C690" s="170"/>
      <c r="D690" s="170" t="s">
        <v>143</v>
      </c>
      <c r="E690" s="170">
        <v>101</v>
      </c>
      <c r="F690" s="170">
        <v>3</v>
      </c>
      <c r="G690" s="170" t="s">
        <v>143</v>
      </c>
      <c r="H690" s="170" t="s">
        <v>143</v>
      </c>
      <c r="I690" s="170">
        <v>20</v>
      </c>
      <c r="J690" s="170">
        <v>4</v>
      </c>
      <c r="K690" s="170">
        <v>38</v>
      </c>
      <c r="L690" s="170"/>
      <c r="M690" s="170"/>
      <c r="N690" s="175" t="s">
        <v>247</v>
      </c>
    </row>
    <row r="691" ht="21.75" customHeight="1" spans="1:14">
      <c r="A691" s="74" t="s">
        <v>173</v>
      </c>
      <c r="B691" s="170"/>
      <c r="C691" s="170"/>
      <c r="D691" s="170" t="s">
        <v>143</v>
      </c>
      <c r="E691" s="170">
        <v>383</v>
      </c>
      <c r="F691" s="170">
        <v>241</v>
      </c>
      <c r="G691" s="170">
        <v>39</v>
      </c>
      <c r="H691" s="170">
        <v>39</v>
      </c>
      <c r="I691" s="170"/>
      <c r="J691" s="170"/>
      <c r="K691" s="170" t="s">
        <v>143</v>
      </c>
      <c r="L691" s="170"/>
      <c r="M691" s="170"/>
      <c r="N691" s="175" t="s">
        <v>174</v>
      </c>
    </row>
    <row r="692" ht="32.25" customHeight="1" spans="1:14">
      <c r="A692" s="74" t="s">
        <v>175</v>
      </c>
      <c r="B692" s="170"/>
      <c r="C692" s="170"/>
      <c r="D692" s="170" t="s">
        <v>143</v>
      </c>
      <c r="E692" s="170" t="s">
        <v>143</v>
      </c>
      <c r="F692" s="170" t="s">
        <v>143</v>
      </c>
      <c r="G692" s="170">
        <v>2</v>
      </c>
      <c r="H692" s="170">
        <v>2</v>
      </c>
      <c r="I692" s="170">
        <v>9</v>
      </c>
      <c r="J692" s="170">
        <v>8</v>
      </c>
      <c r="K692" s="170" t="s">
        <v>143</v>
      </c>
      <c r="L692" s="170"/>
      <c r="M692" s="170"/>
      <c r="N692" s="175" t="s">
        <v>178</v>
      </c>
    </row>
    <row r="693" s="60" customFormat="1" ht="30.75" customHeight="1" spans="1:14">
      <c r="A693" s="74" t="s">
        <v>179</v>
      </c>
      <c r="B693" s="170"/>
      <c r="C693" s="170"/>
      <c r="D693" s="170" t="s">
        <v>143</v>
      </c>
      <c r="E693" s="170" t="s">
        <v>143</v>
      </c>
      <c r="F693" s="170" t="s">
        <v>143</v>
      </c>
      <c r="G693" s="170">
        <v>39</v>
      </c>
      <c r="H693" s="170">
        <v>39</v>
      </c>
      <c r="I693" s="170">
        <v>33</v>
      </c>
      <c r="J693" s="170">
        <v>30</v>
      </c>
      <c r="K693" s="170">
        <v>19</v>
      </c>
      <c r="L693" s="170"/>
      <c r="M693" s="170"/>
      <c r="N693" s="175" t="s">
        <v>229</v>
      </c>
    </row>
    <row r="694" s="60" customFormat="1" ht="23.25" customHeight="1" spans="1:14">
      <c r="A694" s="74" t="s">
        <v>320</v>
      </c>
      <c r="B694" s="170"/>
      <c r="C694" s="170"/>
      <c r="D694" s="170">
        <v>16</v>
      </c>
      <c r="E694" s="170">
        <v>54</v>
      </c>
      <c r="F694" s="170">
        <v>45</v>
      </c>
      <c r="G694" s="170" t="s">
        <v>143</v>
      </c>
      <c r="H694" s="170" t="s">
        <v>143</v>
      </c>
      <c r="I694" s="170" t="s">
        <v>143</v>
      </c>
      <c r="J694" s="170" t="s">
        <v>143</v>
      </c>
      <c r="K694" s="170" t="s">
        <v>143</v>
      </c>
      <c r="L694" s="170"/>
      <c r="M694" s="170"/>
      <c r="N694" s="175" t="s">
        <v>253</v>
      </c>
    </row>
    <row r="695" s="60" customFormat="1" ht="23.25" customHeight="1" spans="1:14">
      <c r="A695" s="74" t="s">
        <v>301</v>
      </c>
      <c r="B695" s="170"/>
      <c r="C695" s="170"/>
      <c r="D695" s="170" t="s">
        <v>143</v>
      </c>
      <c r="E695" s="170" t="s">
        <v>143</v>
      </c>
      <c r="F695" s="170" t="s">
        <v>143</v>
      </c>
      <c r="G695" s="170" t="s">
        <v>143</v>
      </c>
      <c r="H695" s="170" t="s">
        <v>143</v>
      </c>
      <c r="I695" s="170">
        <v>2</v>
      </c>
      <c r="J695" s="170">
        <v>0</v>
      </c>
      <c r="K695" s="170">
        <v>69</v>
      </c>
      <c r="L695" s="170"/>
      <c r="M695" s="170"/>
      <c r="N695" s="175" t="s">
        <v>188</v>
      </c>
    </row>
    <row r="696" s="60" customFormat="1" ht="23.25" customHeight="1" spans="1:14">
      <c r="A696" s="47" t="s">
        <v>157</v>
      </c>
      <c r="B696" s="172"/>
      <c r="C696" s="172"/>
      <c r="D696" s="172">
        <f t="shared" ref="D696:K696" si="30">SUM(D686:D695)</f>
        <v>16</v>
      </c>
      <c r="E696" s="172">
        <f t="shared" si="30"/>
        <v>623</v>
      </c>
      <c r="F696" s="172">
        <f t="shared" si="30"/>
        <v>323</v>
      </c>
      <c r="G696" s="172">
        <f t="shared" si="30"/>
        <v>466</v>
      </c>
      <c r="H696" s="172">
        <f t="shared" si="30"/>
        <v>434</v>
      </c>
      <c r="I696" s="172">
        <f t="shared" si="30"/>
        <v>183</v>
      </c>
      <c r="J696" s="172">
        <f t="shared" si="30"/>
        <v>90</v>
      </c>
      <c r="K696" s="172">
        <f t="shared" si="30"/>
        <v>233</v>
      </c>
      <c r="L696" s="172"/>
      <c r="M696" s="172"/>
      <c r="N696" s="106" t="s">
        <v>129</v>
      </c>
    </row>
    <row r="697" ht="28.5" customHeight="1" spans="1:14">
      <c r="A697" s="74" t="s">
        <v>135</v>
      </c>
      <c r="B697" s="74"/>
      <c r="C697" s="74"/>
      <c r="D697" s="74"/>
      <c r="E697" s="74"/>
      <c r="F697" s="75"/>
      <c r="G697" s="75"/>
      <c r="H697" s="75"/>
      <c r="I697" s="75"/>
      <c r="J697" s="75"/>
      <c r="K697" s="165" t="s">
        <v>136</v>
      </c>
      <c r="L697" s="165"/>
      <c r="M697" s="165"/>
      <c r="N697" s="165"/>
    </row>
    <row r="698" ht="18.75" customHeight="1" spans="1:14">
      <c r="A698" s="74"/>
      <c r="B698" s="74"/>
      <c r="C698" s="74"/>
      <c r="D698" s="74"/>
      <c r="E698" s="74"/>
      <c r="F698" s="75"/>
      <c r="G698" s="75"/>
      <c r="H698" s="75"/>
      <c r="I698" s="75"/>
      <c r="J698" s="75"/>
      <c r="K698" s="101"/>
      <c r="L698" s="101"/>
      <c r="M698" s="101"/>
      <c r="N698" s="101"/>
    </row>
    <row r="699" ht="27.75" customHeight="1" spans="1:14">
      <c r="A699" s="173"/>
      <c r="B699" s="157"/>
      <c r="C699" s="157"/>
      <c r="D699" s="157"/>
      <c r="E699" s="157"/>
      <c r="F699" s="157"/>
      <c r="G699" s="157"/>
      <c r="H699" s="157"/>
      <c r="I699" s="157"/>
      <c r="J699" s="157"/>
      <c r="K699" s="157"/>
      <c r="L699" s="157"/>
      <c r="M699" s="157"/>
      <c r="N699" s="176"/>
    </row>
    <row r="700" ht="15.75" spans="1:14">
      <c r="A700" s="173"/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76"/>
    </row>
    <row r="701" ht="18.75" spans="1:14">
      <c r="A701" s="159" t="s">
        <v>342</v>
      </c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59" t="s">
        <v>343</v>
      </c>
    </row>
    <row r="702" ht="15.75" spans="1:14">
      <c r="A702" s="161" t="s">
        <v>159</v>
      </c>
      <c r="B702" s="162"/>
      <c r="C702" s="162"/>
      <c r="D702" s="162"/>
      <c r="E702" s="162" t="s">
        <v>329</v>
      </c>
      <c r="F702" s="162"/>
      <c r="G702" s="162" t="s">
        <v>121</v>
      </c>
      <c r="H702" s="162"/>
      <c r="I702" s="162" t="s">
        <v>120</v>
      </c>
      <c r="J702" s="162"/>
      <c r="K702" s="162" t="s">
        <v>119</v>
      </c>
      <c r="L702" s="162"/>
      <c r="M702" s="162"/>
      <c r="N702" s="169" t="s">
        <v>160</v>
      </c>
    </row>
    <row r="703" ht="15.75" spans="1:14">
      <c r="A703" s="86"/>
      <c r="B703" s="163"/>
      <c r="C703" s="163"/>
      <c r="D703" s="163"/>
      <c r="E703" s="163" t="s">
        <v>127</v>
      </c>
      <c r="F703" s="163"/>
      <c r="G703" s="163" t="s">
        <v>126</v>
      </c>
      <c r="H703" s="163"/>
      <c r="I703" s="163" t="s">
        <v>125</v>
      </c>
      <c r="J703" s="163"/>
      <c r="K703" s="163" t="s">
        <v>330</v>
      </c>
      <c r="L703" s="163"/>
      <c r="M703" s="163"/>
      <c r="N703" s="108"/>
    </row>
    <row r="704" ht="15.75" spans="1:14">
      <c r="A704" s="86"/>
      <c r="B704" s="43"/>
      <c r="C704" s="43"/>
      <c r="D704" s="43" t="s">
        <v>331</v>
      </c>
      <c r="E704" s="43" t="s">
        <v>129</v>
      </c>
      <c r="F704" s="43" t="s">
        <v>331</v>
      </c>
      <c r="G704" s="43" t="s">
        <v>129</v>
      </c>
      <c r="H704" s="43" t="s">
        <v>161</v>
      </c>
      <c r="I704" s="43" t="s">
        <v>129</v>
      </c>
      <c r="J704" s="43" t="s">
        <v>331</v>
      </c>
      <c r="K704" s="43" t="s">
        <v>129</v>
      </c>
      <c r="L704" s="43"/>
      <c r="M704" s="43"/>
      <c r="N704" s="108"/>
    </row>
    <row r="705" ht="23.25" customHeight="1" spans="1:14">
      <c r="A705" s="87"/>
      <c r="B705" s="163"/>
      <c r="C705" s="163"/>
      <c r="D705" s="163" t="s">
        <v>333</v>
      </c>
      <c r="E705" s="163" t="s">
        <v>197</v>
      </c>
      <c r="F705" s="163" t="s">
        <v>333</v>
      </c>
      <c r="G705" s="163" t="s">
        <v>197</v>
      </c>
      <c r="H705" s="163" t="s">
        <v>332</v>
      </c>
      <c r="I705" s="163" t="s">
        <v>197</v>
      </c>
      <c r="J705" s="163" t="s">
        <v>332</v>
      </c>
      <c r="K705" s="163" t="s">
        <v>197</v>
      </c>
      <c r="L705" s="163"/>
      <c r="M705" s="163"/>
      <c r="N705" s="109"/>
    </row>
    <row r="706" ht="47.25" spans="1:14">
      <c r="A706" s="74" t="s">
        <v>163</v>
      </c>
      <c r="B706" s="170"/>
      <c r="C706" s="170"/>
      <c r="D706" s="170" t="s">
        <v>143</v>
      </c>
      <c r="E706" s="170" t="s">
        <v>143</v>
      </c>
      <c r="F706" s="170" t="s">
        <v>143</v>
      </c>
      <c r="G706" s="170">
        <v>11</v>
      </c>
      <c r="H706" s="170">
        <v>5</v>
      </c>
      <c r="I706" s="170">
        <v>34</v>
      </c>
      <c r="J706" s="170">
        <v>19</v>
      </c>
      <c r="K706" s="170" t="s">
        <v>143</v>
      </c>
      <c r="L706" s="170"/>
      <c r="M706" s="170"/>
      <c r="N706" s="175" t="s">
        <v>164</v>
      </c>
    </row>
    <row r="707" ht="19.5" customHeight="1" spans="1:14">
      <c r="A707" s="74" t="s">
        <v>165</v>
      </c>
      <c r="B707" s="170"/>
      <c r="C707" s="170"/>
      <c r="D707" s="170" t="s">
        <v>143</v>
      </c>
      <c r="E707" s="170">
        <v>104</v>
      </c>
      <c r="F707" s="170">
        <v>97</v>
      </c>
      <c r="G707" s="170" t="s">
        <v>143</v>
      </c>
      <c r="H707" s="170" t="s">
        <v>143</v>
      </c>
      <c r="I707" s="170" t="s">
        <v>143</v>
      </c>
      <c r="J707" s="170" t="s">
        <v>143</v>
      </c>
      <c r="K707" s="170" t="s">
        <v>143</v>
      </c>
      <c r="L707" s="170"/>
      <c r="M707" s="170"/>
      <c r="N707" s="175" t="s">
        <v>166</v>
      </c>
    </row>
    <row r="708" ht="19.5" customHeight="1" spans="1:14">
      <c r="A708" s="74" t="s">
        <v>173</v>
      </c>
      <c r="B708" s="170"/>
      <c r="C708" s="170"/>
      <c r="D708" s="170" t="s">
        <v>143</v>
      </c>
      <c r="E708" s="170">
        <v>396</v>
      </c>
      <c r="F708" s="170">
        <v>195</v>
      </c>
      <c r="G708" s="170">
        <v>31</v>
      </c>
      <c r="H708" s="170">
        <v>26</v>
      </c>
      <c r="I708" s="170" t="s">
        <v>143</v>
      </c>
      <c r="J708" s="170" t="s">
        <v>143</v>
      </c>
      <c r="K708" s="170" t="s">
        <v>143</v>
      </c>
      <c r="L708" s="170"/>
      <c r="M708" s="170"/>
      <c r="N708" s="175" t="s">
        <v>174</v>
      </c>
    </row>
    <row r="709" s="60" customFormat="1" ht="34.5" customHeight="1" spans="1:14">
      <c r="A709" s="74" t="s">
        <v>175</v>
      </c>
      <c r="B709" s="170"/>
      <c r="C709" s="170"/>
      <c r="D709" s="170" t="s">
        <v>143</v>
      </c>
      <c r="E709" s="170" t="s">
        <v>143</v>
      </c>
      <c r="F709" s="170" t="s">
        <v>143</v>
      </c>
      <c r="G709" s="170">
        <v>46</v>
      </c>
      <c r="H709" s="170">
        <v>23</v>
      </c>
      <c r="I709" s="170">
        <v>6</v>
      </c>
      <c r="J709" s="170">
        <v>4</v>
      </c>
      <c r="K709" s="170" t="s">
        <v>143</v>
      </c>
      <c r="L709" s="170"/>
      <c r="M709" s="170"/>
      <c r="N709" s="175" t="s">
        <v>176</v>
      </c>
    </row>
    <row r="710" s="60" customFormat="1" ht="32.25" customHeight="1" spans="1:14">
      <c r="A710" s="74" t="s">
        <v>179</v>
      </c>
      <c r="B710" s="170"/>
      <c r="C710" s="170"/>
      <c r="D710" s="170" t="s">
        <v>143</v>
      </c>
      <c r="E710" s="170" t="s">
        <v>143</v>
      </c>
      <c r="F710" s="170" t="s">
        <v>143</v>
      </c>
      <c r="G710" s="170">
        <v>22</v>
      </c>
      <c r="H710" s="170">
        <v>19</v>
      </c>
      <c r="I710" s="170">
        <v>30</v>
      </c>
      <c r="J710" s="170">
        <v>24</v>
      </c>
      <c r="K710" s="170">
        <v>23</v>
      </c>
      <c r="L710" s="170"/>
      <c r="M710" s="170"/>
      <c r="N710" s="175" t="s">
        <v>229</v>
      </c>
    </row>
    <row r="711" s="60" customFormat="1" ht="33.75" customHeight="1" spans="1:14">
      <c r="A711" s="154" t="s">
        <v>301</v>
      </c>
      <c r="B711" s="177"/>
      <c r="C711" s="177"/>
      <c r="D711" s="177" t="s">
        <v>143</v>
      </c>
      <c r="E711" s="177"/>
      <c r="F711" s="177"/>
      <c r="G711" s="177" t="s">
        <v>143</v>
      </c>
      <c r="H711" s="177" t="s">
        <v>143</v>
      </c>
      <c r="I711" s="177" t="s">
        <v>143</v>
      </c>
      <c r="J711" s="177" t="s">
        <v>143</v>
      </c>
      <c r="K711" s="177">
        <v>60</v>
      </c>
      <c r="L711" s="177"/>
      <c r="M711" s="177"/>
      <c r="N711" s="179" t="s">
        <v>188</v>
      </c>
    </row>
    <row r="712" s="60" customFormat="1" ht="23.25" customHeight="1" spans="1:14">
      <c r="A712" s="47" t="s">
        <v>157</v>
      </c>
      <c r="B712" s="174"/>
      <c r="C712" s="174"/>
      <c r="D712" s="174" t="s">
        <v>143</v>
      </c>
      <c r="E712" s="172">
        <f t="shared" ref="E712:K712" si="31">SUM(E706:E711)</f>
        <v>500</v>
      </c>
      <c r="F712" s="172">
        <f t="shared" si="31"/>
        <v>292</v>
      </c>
      <c r="G712" s="172">
        <f t="shared" si="31"/>
        <v>110</v>
      </c>
      <c r="H712" s="172">
        <f t="shared" si="31"/>
        <v>73</v>
      </c>
      <c r="I712" s="172">
        <f t="shared" si="31"/>
        <v>70</v>
      </c>
      <c r="J712" s="172">
        <f t="shared" si="31"/>
        <v>47</v>
      </c>
      <c r="K712" s="172">
        <f t="shared" si="31"/>
        <v>83</v>
      </c>
      <c r="L712" s="172"/>
      <c r="M712" s="172"/>
      <c r="N712" s="106" t="s">
        <v>129</v>
      </c>
    </row>
    <row r="713" s="60" customFormat="1" ht="23.25" customHeight="1" spans="1:14">
      <c r="A713" s="74" t="s">
        <v>135</v>
      </c>
      <c r="B713" s="74"/>
      <c r="C713" s="74"/>
      <c r="D713" s="74"/>
      <c r="E713" s="74"/>
      <c r="F713" s="75"/>
      <c r="G713" s="75"/>
      <c r="H713" s="75"/>
      <c r="I713" s="75"/>
      <c r="J713" s="75"/>
      <c r="K713" s="165" t="s">
        <v>136</v>
      </c>
      <c r="L713" s="165"/>
      <c r="M713" s="165"/>
      <c r="N713" s="165"/>
    </row>
    <row r="714" s="60" customFormat="1" ht="23.25" customHeight="1" spans="1:14">
      <c r="A714" s="74"/>
      <c r="B714" s="74"/>
      <c r="C714" s="74"/>
      <c r="D714" s="74"/>
      <c r="E714" s="74"/>
      <c r="F714" s="75"/>
      <c r="G714" s="75"/>
      <c r="H714" s="75"/>
      <c r="I714" s="75"/>
      <c r="J714" s="75"/>
      <c r="K714" s="101"/>
      <c r="L714" s="101"/>
      <c r="M714" s="101"/>
      <c r="N714" s="101"/>
    </row>
    <row r="715" s="60" customFormat="1" ht="23.25" customHeight="1" spans="1:14">
      <c r="A715" s="156"/>
      <c r="B715" s="157"/>
      <c r="C715" s="157"/>
      <c r="D715" s="157"/>
      <c r="E715" s="157"/>
      <c r="F715" s="157"/>
      <c r="G715" s="157"/>
      <c r="H715" s="157"/>
      <c r="I715" s="157"/>
      <c r="J715" s="157"/>
      <c r="K715" s="157"/>
      <c r="L715" s="157"/>
      <c r="M715" s="157"/>
      <c r="N715" s="167"/>
    </row>
    <row r="716" ht="18.75" spans="1:14">
      <c r="A716" s="156"/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6"/>
    </row>
    <row r="717" ht="15.75" customHeight="1" spans="1:14">
      <c r="A717" s="159" t="s">
        <v>344</v>
      </c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59" t="s">
        <v>345</v>
      </c>
    </row>
    <row r="718" ht="31.5" customHeight="1" spans="1:14">
      <c r="A718" s="86" t="s">
        <v>159</v>
      </c>
      <c r="B718" s="43"/>
      <c r="C718" s="43"/>
      <c r="D718" s="43"/>
      <c r="E718" s="43" t="s">
        <v>329</v>
      </c>
      <c r="F718" s="43"/>
      <c r="G718" s="43" t="s">
        <v>121</v>
      </c>
      <c r="H718" s="43"/>
      <c r="I718" s="43" t="s">
        <v>120</v>
      </c>
      <c r="J718" s="43"/>
      <c r="K718" s="43" t="s">
        <v>119</v>
      </c>
      <c r="L718" s="43"/>
      <c r="M718" s="43"/>
      <c r="N718" s="169" t="s">
        <v>160</v>
      </c>
    </row>
    <row r="719" ht="27" customHeight="1" spans="1:14">
      <c r="A719" s="86"/>
      <c r="B719" s="163"/>
      <c r="C719" s="163"/>
      <c r="D719" s="163"/>
      <c r="E719" s="163" t="s">
        <v>127</v>
      </c>
      <c r="F719" s="163"/>
      <c r="G719" s="163" t="s">
        <v>126</v>
      </c>
      <c r="H719" s="163"/>
      <c r="I719" s="163" t="s">
        <v>125</v>
      </c>
      <c r="J719" s="163"/>
      <c r="K719" s="163" t="s">
        <v>330</v>
      </c>
      <c r="L719" s="163"/>
      <c r="M719" s="163"/>
      <c r="N719" s="108"/>
    </row>
    <row r="720" ht="27.75" customHeight="1" spans="1:14">
      <c r="A720" s="86"/>
      <c r="B720" s="43"/>
      <c r="C720" s="43"/>
      <c r="D720" s="43" t="s">
        <v>331</v>
      </c>
      <c r="E720" s="43" t="s">
        <v>129</v>
      </c>
      <c r="F720" s="43" t="s">
        <v>331</v>
      </c>
      <c r="G720" s="43" t="s">
        <v>129</v>
      </c>
      <c r="H720" s="43" t="s">
        <v>161</v>
      </c>
      <c r="I720" s="43" t="s">
        <v>129</v>
      </c>
      <c r="J720" s="43" t="s">
        <v>331</v>
      </c>
      <c r="K720" s="43" t="s">
        <v>129</v>
      </c>
      <c r="L720" s="43"/>
      <c r="M720" s="43"/>
      <c r="N720" s="108"/>
    </row>
    <row r="721" ht="27.75" customHeight="1" spans="1:14">
      <c r="A721" s="87"/>
      <c r="B721" s="163"/>
      <c r="C721" s="163"/>
      <c r="D721" s="163" t="s">
        <v>333</v>
      </c>
      <c r="E721" s="163" t="s">
        <v>197</v>
      </c>
      <c r="F721" s="163" t="s">
        <v>332</v>
      </c>
      <c r="G721" s="163" t="s">
        <v>197</v>
      </c>
      <c r="H721" s="163" t="s">
        <v>332</v>
      </c>
      <c r="I721" s="163" t="s">
        <v>197</v>
      </c>
      <c r="J721" s="163" t="s">
        <v>332</v>
      </c>
      <c r="K721" s="163" t="s">
        <v>197</v>
      </c>
      <c r="L721" s="163"/>
      <c r="M721" s="163"/>
      <c r="N721" s="109"/>
    </row>
    <row r="722" ht="31.5" customHeight="1" spans="1:14">
      <c r="A722" s="74" t="s">
        <v>163</v>
      </c>
      <c r="B722" s="75"/>
      <c r="C722" s="75"/>
      <c r="D722" s="75" t="s">
        <v>143</v>
      </c>
      <c r="E722" s="75" t="s">
        <v>143</v>
      </c>
      <c r="F722" s="75" t="s">
        <v>143</v>
      </c>
      <c r="G722" s="75">
        <v>95</v>
      </c>
      <c r="H722" s="75">
        <v>52</v>
      </c>
      <c r="I722" s="42">
        <v>170</v>
      </c>
      <c r="J722" s="42">
        <v>109</v>
      </c>
      <c r="K722" s="42">
        <v>115</v>
      </c>
      <c r="L722" s="42"/>
      <c r="M722" s="42"/>
      <c r="N722" s="101" t="s">
        <v>164</v>
      </c>
    </row>
    <row r="723" ht="32.25" customHeight="1" spans="1:14">
      <c r="A723" s="74" t="s">
        <v>165</v>
      </c>
      <c r="B723" s="75"/>
      <c r="C723" s="75"/>
      <c r="D723" s="75" t="s">
        <v>143</v>
      </c>
      <c r="E723" s="42">
        <v>80</v>
      </c>
      <c r="F723" s="42">
        <v>57</v>
      </c>
      <c r="G723" s="42">
        <v>0</v>
      </c>
      <c r="H723" s="42">
        <v>0</v>
      </c>
      <c r="I723" s="75" t="s">
        <v>143</v>
      </c>
      <c r="J723" s="75" t="s">
        <v>143</v>
      </c>
      <c r="K723" s="75" t="s">
        <v>143</v>
      </c>
      <c r="L723" s="75"/>
      <c r="M723" s="75"/>
      <c r="N723" s="101" t="s">
        <v>166</v>
      </c>
    </row>
    <row r="724" ht="33" customHeight="1" spans="1:14">
      <c r="A724" s="74" t="s">
        <v>313</v>
      </c>
      <c r="B724" s="75"/>
      <c r="C724" s="75"/>
      <c r="D724" s="75" t="s">
        <v>143</v>
      </c>
      <c r="E724" s="75" t="s">
        <v>143</v>
      </c>
      <c r="F724" s="75" t="s">
        <v>143</v>
      </c>
      <c r="G724" s="75" t="s">
        <v>143</v>
      </c>
      <c r="H724" s="75" t="s">
        <v>143</v>
      </c>
      <c r="I724" s="75">
        <v>6</v>
      </c>
      <c r="J724" s="75">
        <v>0</v>
      </c>
      <c r="K724" s="75">
        <v>0</v>
      </c>
      <c r="L724" s="75"/>
      <c r="M724" s="75"/>
      <c r="N724" s="101" t="s">
        <v>334</v>
      </c>
    </row>
    <row r="725" ht="33.75" customHeight="1" spans="1:14">
      <c r="A725" s="74" t="s">
        <v>209</v>
      </c>
      <c r="B725" s="75"/>
      <c r="C725" s="75"/>
      <c r="D725" s="75" t="s">
        <v>143</v>
      </c>
      <c r="E725" s="75" t="s">
        <v>143</v>
      </c>
      <c r="F725" s="75" t="s">
        <v>143</v>
      </c>
      <c r="G725" s="75">
        <v>308</v>
      </c>
      <c r="H725" s="75">
        <v>308</v>
      </c>
      <c r="I725" s="75">
        <v>0</v>
      </c>
      <c r="J725" s="75">
        <v>0</v>
      </c>
      <c r="K725" s="75">
        <v>0</v>
      </c>
      <c r="L725" s="75"/>
      <c r="M725" s="75"/>
      <c r="N725" s="101"/>
    </row>
    <row r="726" ht="29.25" customHeight="1" spans="1:14">
      <c r="A726" s="74" t="s">
        <v>171</v>
      </c>
      <c r="B726" s="75"/>
      <c r="C726" s="75"/>
      <c r="D726" s="75" t="s">
        <v>143</v>
      </c>
      <c r="E726" s="42">
        <v>0</v>
      </c>
      <c r="F726" s="42">
        <v>0</v>
      </c>
      <c r="G726" s="42">
        <v>0</v>
      </c>
      <c r="H726" s="42">
        <v>0</v>
      </c>
      <c r="I726" s="42">
        <v>2</v>
      </c>
      <c r="J726" s="42">
        <v>1</v>
      </c>
      <c r="K726" s="42">
        <v>4</v>
      </c>
      <c r="L726" s="42"/>
      <c r="M726" s="42"/>
      <c r="N726" s="101" t="s">
        <v>247</v>
      </c>
    </row>
    <row r="727" ht="33" customHeight="1" spans="1:14">
      <c r="A727" s="74" t="s">
        <v>173</v>
      </c>
      <c r="B727" s="75"/>
      <c r="C727" s="75"/>
      <c r="D727" s="75" t="s">
        <v>143</v>
      </c>
      <c r="E727" s="75">
        <v>695</v>
      </c>
      <c r="F727" s="75">
        <v>461</v>
      </c>
      <c r="G727" s="42">
        <v>60</v>
      </c>
      <c r="H727" s="42">
        <v>60</v>
      </c>
      <c r="I727" s="75" t="s">
        <v>143</v>
      </c>
      <c r="J727" s="75" t="s">
        <v>143</v>
      </c>
      <c r="K727" s="75" t="s">
        <v>143</v>
      </c>
      <c r="L727" s="75"/>
      <c r="M727" s="75"/>
      <c r="N727" s="101" t="s">
        <v>174</v>
      </c>
    </row>
    <row r="728" ht="29.25" customHeight="1" spans="1:14">
      <c r="A728" s="74" t="s">
        <v>175</v>
      </c>
      <c r="B728" s="75"/>
      <c r="C728" s="75"/>
      <c r="D728" s="75" t="s">
        <v>143</v>
      </c>
      <c r="E728" s="75" t="s">
        <v>143</v>
      </c>
      <c r="F728" s="75" t="s">
        <v>143</v>
      </c>
      <c r="G728" s="42">
        <v>20</v>
      </c>
      <c r="H728" s="42">
        <v>10</v>
      </c>
      <c r="I728" s="42">
        <v>23</v>
      </c>
      <c r="J728" s="42">
        <v>11</v>
      </c>
      <c r="K728" s="75">
        <v>17</v>
      </c>
      <c r="L728" s="75"/>
      <c r="M728" s="75"/>
      <c r="N728" s="101" t="s">
        <v>176</v>
      </c>
    </row>
    <row r="729" ht="30.75" customHeight="1" spans="1:14">
      <c r="A729" s="74" t="s">
        <v>177</v>
      </c>
      <c r="B729" s="75"/>
      <c r="C729" s="75"/>
      <c r="D729" s="75" t="s">
        <v>143</v>
      </c>
      <c r="E729" s="75">
        <v>0</v>
      </c>
      <c r="F729" s="75">
        <v>0</v>
      </c>
      <c r="G729" s="42">
        <v>35</v>
      </c>
      <c r="H729" s="42">
        <v>0</v>
      </c>
      <c r="I729" s="42">
        <v>19</v>
      </c>
      <c r="J729" s="42">
        <v>0</v>
      </c>
      <c r="K729" s="75">
        <v>14</v>
      </c>
      <c r="L729" s="75"/>
      <c r="M729" s="75"/>
      <c r="N729" s="101" t="s">
        <v>178</v>
      </c>
    </row>
    <row r="730" ht="35.25" customHeight="1" spans="1:14">
      <c r="A730" s="74" t="s">
        <v>179</v>
      </c>
      <c r="B730" s="75"/>
      <c r="C730" s="75"/>
      <c r="D730" s="75" t="s">
        <v>143</v>
      </c>
      <c r="E730" s="75" t="s">
        <v>143</v>
      </c>
      <c r="F730" s="75" t="s">
        <v>143</v>
      </c>
      <c r="G730" s="42">
        <v>51</v>
      </c>
      <c r="H730" s="42">
        <v>46</v>
      </c>
      <c r="I730" s="42">
        <v>94</v>
      </c>
      <c r="J730" s="42">
        <v>73</v>
      </c>
      <c r="K730" s="75">
        <v>54</v>
      </c>
      <c r="L730" s="75"/>
      <c r="M730" s="75"/>
      <c r="N730" s="175" t="s">
        <v>229</v>
      </c>
    </row>
    <row r="731" ht="33" customHeight="1" spans="1:14">
      <c r="A731" s="74" t="s">
        <v>320</v>
      </c>
      <c r="B731" s="75"/>
      <c r="C731" s="75"/>
      <c r="D731" s="75" t="s">
        <v>143</v>
      </c>
      <c r="E731" s="42">
        <v>0</v>
      </c>
      <c r="F731" s="42">
        <v>0</v>
      </c>
      <c r="G731" s="42">
        <v>28</v>
      </c>
      <c r="H731" s="42">
        <v>28</v>
      </c>
      <c r="I731" s="42">
        <v>0</v>
      </c>
      <c r="J731" s="42">
        <v>0</v>
      </c>
      <c r="K731" s="75" t="s">
        <v>143</v>
      </c>
      <c r="L731" s="75"/>
      <c r="M731" s="75"/>
      <c r="N731" s="101" t="s">
        <v>253</v>
      </c>
    </row>
    <row r="732" ht="27" customHeight="1" spans="1:14">
      <c r="A732" s="74" t="s">
        <v>301</v>
      </c>
      <c r="B732" s="75"/>
      <c r="C732" s="75"/>
      <c r="D732" s="75" t="s">
        <v>143</v>
      </c>
      <c r="E732" s="75" t="s">
        <v>143</v>
      </c>
      <c r="F732" s="75" t="s">
        <v>143</v>
      </c>
      <c r="G732" s="75" t="s">
        <v>143</v>
      </c>
      <c r="H732" s="75" t="s">
        <v>143</v>
      </c>
      <c r="I732" s="42">
        <v>8</v>
      </c>
      <c r="J732" s="42">
        <v>1</v>
      </c>
      <c r="K732" s="42">
        <v>144</v>
      </c>
      <c r="L732" s="42"/>
      <c r="M732" s="42"/>
      <c r="N732" s="101" t="s">
        <v>188</v>
      </c>
    </row>
    <row r="733" ht="19.5" customHeight="1" spans="1:14">
      <c r="A733" s="154" t="s">
        <v>326</v>
      </c>
      <c r="B733" s="75"/>
      <c r="C733" s="75"/>
      <c r="D733" s="75" t="s">
        <v>143</v>
      </c>
      <c r="E733" s="75" t="s">
        <v>143</v>
      </c>
      <c r="F733" s="75" t="s">
        <v>143</v>
      </c>
      <c r="G733" s="75" t="s">
        <v>143</v>
      </c>
      <c r="H733" s="75" t="s">
        <v>143</v>
      </c>
      <c r="I733" s="75" t="s">
        <v>143</v>
      </c>
      <c r="J733" s="75" t="s">
        <v>143</v>
      </c>
      <c r="K733" s="42">
        <v>15</v>
      </c>
      <c r="L733" s="42"/>
      <c r="M733" s="42"/>
      <c r="N733" s="164" t="s">
        <v>265</v>
      </c>
    </row>
    <row r="734" ht="29.25" customHeight="1" spans="1:14">
      <c r="A734" s="47" t="s">
        <v>157</v>
      </c>
      <c r="B734" s="48"/>
      <c r="C734" s="48"/>
      <c r="D734" s="48" t="s">
        <v>143</v>
      </c>
      <c r="E734" s="178">
        <f t="shared" ref="E734:J734" si="32">SUM(E722:E732)</f>
        <v>775</v>
      </c>
      <c r="F734" s="178">
        <f t="shared" si="32"/>
        <v>518</v>
      </c>
      <c r="G734" s="178">
        <f t="shared" si="32"/>
        <v>597</v>
      </c>
      <c r="H734" s="178">
        <f t="shared" si="32"/>
        <v>504</v>
      </c>
      <c r="I734" s="178">
        <f t="shared" si="32"/>
        <v>322</v>
      </c>
      <c r="J734" s="178">
        <f t="shared" si="32"/>
        <v>195</v>
      </c>
      <c r="K734" s="178">
        <f>SUM(K722:K733)</f>
        <v>363</v>
      </c>
      <c r="L734" s="178"/>
      <c r="M734" s="178"/>
      <c r="N734" s="106" t="s">
        <v>129</v>
      </c>
    </row>
    <row r="735" ht="23.25" customHeight="1" spans="1:14">
      <c r="A735" s="74" t="s">
        <v>135</v>
      </c>
      <c r="B735" s="74"/>
      <c r="C735" s="74"/>
      <c r="D735" s="74"/>
      <c r="E735" s="74"/>
      <c r="F735" s="75"/>
      <c r="G735" s="75"/>
      <c r="H735" s="75"/>
      <c r="I735" s="75"/>
      <c r="J735" s="75"/>
      <c r="K735" s="165" t="s">
        <v>136</v>
      </c>
      <c r="L735" s="165"/>
      <c r="M735" s="165"/>
      <c r="N735" s="165"/>
    </row>
    <row r="736" s="60" customFormat="1" ht="32.25" customHeight="1" spans="1:14">
      <c r="A736" s="156"/>
      <c r="B736" s="157"/>
      <c r="C736" s="157"/>
      <c r="D736" s="157"/>
      <c r="E736" s="157"/>
      <c r="F736" s="157"/>
      <c r="G736" s="157"/>
      <c r="H736" s="157"/>
      <c r="I736" s="157"/>
      <c r="J736" s="157"/>
      <c r="K736" s="157"/>
      <c r="L736" s="157"/>
      <c r="M736" s="157"/>
      <c r="N736" s="167"/>
    </row>
    <row r="737" s="60" customFormat="1" ht="20.25" customHeight="1" spans="1:14">
      <c r="A737" s="156"/>
      <c r="B737" s="158"/>
      <c r="C737" s="158"/>
      <c r="D737" s="158"/>
      <c r="E737" s="158"/>
      <c r="F737" s="158"/>
      <c r="G737" s="158"/>
      <c r="H737" s="158"/>
      <c r="I737" s="158"/>
      <c r="J737" s="158"/>
      <c r="K737" s="158"/>
      <c r="L737" s="158"/>
      <c r="M737" s="158"/>
      <c r="N737" s="156"/>
    </row>
    <row r="738" s="60" customFormat="1" ht="21" customHeight="1" spans="1:14">
      <c r="A738" s="159" t="s">
        <v>346</v>
      </c>
      <c r="B738" s="160"/>
      <c r="C738" s="160"/>
      <c r="D738" s="160"/>
      <c r="E738" s="160"/>
      <c r="F738" s="160"/>
      <c r="G738" s="160"/>
      <c r="H738" s="160"/>
      <c r="I738" s="160"/>
      <c r="J738" s="160"/>
      <c r="K738" s="160"/>
      <c r="L738" s="160"/>
      <c r="M738" s="160"/>
      <c r="N738" s="159" t="s">
        <v>347</v>
      </c>
    </row>
    <row r="739" ht="15.75" spans="1:14">
      <c r="A739" s="86" t="s">
        <v>159</v>
      </c>
      <c r="B739" s="43"/>
      <c r="C739" s="43"/>
      <c r="D739" s="43"/>
      <c r="E739" s="43" t="s">
        <v>329</v>
      </c>
      <c r="F739" s="43"/>
      <c r="G739" s="43" t="s">
        <v>121</v>
      </c>
      <c r="H739" s="43"/>
      <c r="I739" s="43" t="s">
        <v>120</v>
      </c>
      <c r="J739" s="43"/>
      <c r="K739" s="43" t="s">
        <v>119</v>
      </c>
      <c r="L739" s="43"/>
      <c r="M739" s="43"/>
      <c r="N739" s="169" t="s">
        <v>160</v>
      </c>
    </row>
    <row r="740" ht="15.75" spans="1:14">
      <c r="A740" s="86"/>
      <c r="B740" s="163"/>
      <c r="C740" s="163"/>
      <c r="D740" s="163"/>
      <c r="E740" s="163" t="s">
        <v>127</v>
      </c>
      <c r="F740" s="163"/>
      <c r="G740" s="163" t="s">
        <v>126</v>
      </c>
      <c r="H740" s="163"/>
      <c r="I740" s="163" t="s">
        <v>125</v>
      </c>
      <c r="J740" s="163"/>
      <c r="K740" s="163" t="s">
        <v>330</v>
      </c>
      <c r="L740" s="163"/>
      <c r="M740" s="163"/>
      <c r="N740" s="108"/>
    </row>
    <row r="741" ht="15.75" spans="1:14">
      <c r="A741" s="86"/>
      <c r="B741" s="43"/>
      <c r="C741" s="43"/>
      <c r="D741" s="43" t="s">
        <v>331</v>
      </c>
      <c r="E741" s="43" t="s">
        <v>129</v>
      </c>
      <c r="F741" s="43" t="s">
        <v>331</v>
      </c>
      <c r="G741" s="43" t="s">
        <v>129</v>
      </c>
      <c r="H741" s="43" t="s">
        <v>331</v>
      </c>
      <c r="I741" s="43" t="s">
        <v>129</v>
      </c>
      <c r="J741" s="43" t="s">
        <v>331</v>
      </c>
      <c r="K741" s="43" t="s">
        <v>129</v>
      </c>
      <c r="L741" s="43"/>
      <c r="M741" s="43"/>
      <c r="N741" s="108"/>
    </row>
    <row r="742" ht="18.75" customHeight="1" spans="1:14">
      <c r="A742" s="87"/>
      <c r="B742" s="163"/>
      <c r="C742" s="163"/>
      <c r="D742" s="163" t="s">
        <v>332</v>
      </c>
      <c r="E742" s="163" t="s">
        <v>197</v>
      </c>
      <c r="F742" s="163" t="s">
        <v>333</v>
      </c>
      <c r="G742" s="163" t="s">
        <v>197</v>
      </c>
      <c r="H742" s="163" t="s">
        <v>332</v>
      </c>
      <c r="I742" s="163" t="s">
        <v>197</v>
      </c>
      <c r="J742" s="163" t="s">
        <v>332</v>
      </c>
      <c r="K742" s="163" t="s">
        <v>197</v>
      </c>
      <c r="L742" s="163"/>
      <c r="M742" s="163"/>
      <c r="N742" s="109"/>
    </row>
    <row r="743" ht="47.25" spans="1:14">
      <c r="A743" s="74" t="s">
        <v>163</v>
      </c>
      <c r="B743" s="75"/>
      <c r="C743" s="75"/>
      <c r="D743" s="75" t="s">
        <v>143</v>
      </c>
      <c r="E743" s="75" t="s">
        <v>143</v>
      </c>
      <c r="F743" s="75" t="s">
        <v>143</v>
      </c>
      <c r="G743" s="75">
        <v>18</v>
      </c>
      <c r="H743" s="75">
        <v>7</v>
      </c>
      <c r="I743" s="42">
        <v>9</v>
      </c>
      <c r="J743" s="42">
        <v>4</v>
      </c>
      <c r="K743" s="42">
        <v>2</v>
      </c>
      <c r="L743" s="42"/>
      <c r="M743" s="42"/>
      <c r="N743" s="101" t="s">
        <v>164</v>
      </c>
    </row>
    <row r="744" ht="15.75" spans="1:14">
      <c r="A744" s="74" t="s">
        <v>199</v>
      </c>
      <c r="B744" s="75"/>
      <c r="C744" s="75"/>
      <c r="D744" s="75" t="s">
        <v>143</v>
      </c>
      <c r="E744" s="42">
        <v>13</v>
      </c>
      <c r="F744" s="42">
        <v>5</v>
      </c>
      <c r="G744" s="42">
        <v>12</v>
      </c>
      <c r="H744" s="42">
        <v>2</v>
      </c>
      <c r="I744" s="42">
        <v>0</v>
      </c>
      <c r="J744" s="42">
        <v>0</v>
      </c>
      <c r="K744" s="75">
        <v>0</v>
      </c>
      <c r="L744" s="75"/>
      <c r="M744" s="75"/>
      <c r="N744" s="101" t="s">
        <v>200</v>
      </c>
    </row>
    <row r="745" ht="15.75" spans="1:14">
      <c r="A745" s="74" t="s">
        <v>165</v>
      </c>
      <c r="B745" s="75"/>
      <c r="C745" s="75"/>
      <c r="D745" s="75" t="s">
        <v>143</v>
      </c>
      <c r="E745" s="42">
        <v>22</v>
      </c>
      <c r="F745" s="42">
        <v>16</v>
      </c>
      <c r="G745" s="42">
        <v>0</v>
      </c>
      <c r="H745" s="42">
        <v>0</v>
      </c>
      <c r="I745" s="75" t="s">
        <v>143</v>
      </c>
      <c r="J745" s="75" t="s">
        <v>143</v>
      </c>
      <c r="K745" s="75" t="s">
        <v>143</v>
      </c>
      <c r="L745" s="75"/>
      <c r="M745" s="75"/>
      <c r="N745" s="101" t="s">
        <v>166</v>
      </c>
    </row>
    <row r="746" ht="15.75" spans="1:14">
      <c r="A746" s="74" t="s">
        <v>173</v>
      </c>
      <c r="B746" s="75"/>
      <c r="C746" s="75"/>
      <c r="D746" s="75" t="s">
        <v>143</v>
      </c>
      <c r="E746" s="75">
        <v>49</v>
      </c>
      <c r="F746" s="75">
        <v>23</v>
      </c>
      <c r="G746" s="42">
        <v>0</v>
      </c>
      <c r="H746" s="42">
        <v>0</v>
      </c>
      <c r="I746" s="75" t="s">
        <v>143</v>
      </c>
      <c r="J746" s="75" t="s">
        <v>143</v>
      </c>
      <c r="K746" s="75" t="s">
        <v>143</v>
      </c>
      <c r="L746" s="75"/>
      <c r="M746" s="75"/>
      <c r="N746" s="101" t="s">
        <v>174</v>
      </c>
    </row>
    <row r="747" ht="15.75" spans="1:14">
      <c r="A747" s="74" t="s">
        <v>320</v>
      </c>
      <c r="B747" s="75"/>
      <c r="C747" s="75"/>
      <c r="D747" s="75" t="s">
        <v>143</v>
      </c>
      <c r="E747" s="42">
        <v>0</v>
      </c>
      <c r="F747" s="42">
        <v>0</v>
      </c>
      <c r="G747" s="42">
        <v>3</v>
      </c>
      <c r="H747" s="42">
        <v>3</v>
      </c>
      <c r="I747" s="42">
        <v>0</v>
      </c>
      <c r="J747" s="42">
        <v>0</v>
      </c>
      <c r="K747" s="75" t="s">
        <v>143</v>
      </c>
      <c r="L747" s="75"/>
      <c r="M747" s="75"/>
      <c r="N747" s="101" t="s">
        <v>253</v>
      </c>
    </row>
    <row r="748" ht="15.75" spans="1:14">
      <c r="A748" s="47" t="s">
        <v>157</v>
      </c>
      <c r="B748" s="48"/>
      <c r="C748" s="48"/>
      <c r="D748" s="48" t="s">
        <v>143</v>
      </c>
      <c r="E748" s="178">
        <f t="shared" ref="E748:K748" si="33">SUM(E743:E747)</f>
        <v>84</v>
      </c>
      <c r="F748" s="178">
        <f t="shared" si="33"/>
        <v>44</v>
      </c>
      <c r="G748" s="178">
        <f t="shared" si="33"/>
        <v>33</v>
      </c>
      <c r="H748" s="178">
        <f t="shared" si="33"/>
        <v>12</v>
      </c>
      <c r="I748" s="178">
        <f t="shared" si="33"/>
        <v>9</v>
      </c>
      <c r="J748" s="178">
        <f t="shared" si="33"/>
        <v>4</v>
      </c>
      <c r="K748" s="178">
        <f t="shared" si="33"/>
        <v>2</v>
      </c>
      <c r="L748" s="178"/>
      <c r="M748" s="178"/>
      <c r="N748" s="106" t="s">
        <v>129</v>
      </c>
    </row>
    <row r="749" ht="15.75" spans="1:14">
      <c r="A749" s="74" t="s">
        <v>135</v>
      </c>
      <c r="B749" s="74"/>
      <c r="C749" s="74"/>
      <c r="D749" s="74"/>
      <c r="E749" s="74"/>
      <c r="F749" s="75"/>
      <c r="G749" s="75"/>
      <c r="H749" s="75"/>
      <c r="I749" s="75"/>
      <c r="J749" s="75"/>
      <c r="K749" s="165" t="s">
        <v>136</v>
      </c>
      <c r="L749" s="165"/>
      <c r="M749" s="165"/>
      <c r="N749" s="165"/>
    </row>
    <row r="750" ht="15.75" spans="1:14">
      <c r="A750" s="74"/>
      <c r="B750" s="74"/>
      <c r="C750" s="74"/>
      <c r="D750" s="74"/>
      <c r="E750" s="74"/>
      <c r="F750" s="75"/>
      <c r="G750" s="75"/>
      <c r="H750" s="75"/>
      <c r="I750" s="75"/>
      <c r="J750" s="75"/>
      <c r="K750" s="101"/>
      <c r="L750" s="101"/>
      <c r="M750" s="101"/>
      <c r="N750" s="101"/>
    </row>
    <row r="751" ht="15.75" spans="1:14">
      <c r="A751" s="74"/>
      <c r="B751" s="74"/>
      <c r="C751" s="74"/>
      <c r="D751" s="74"/>
      <c r="E751" s="74"/>
      <c r="F751" s="75"/>
      <c r="G751" s="75"/>
      <c r="H751" s="75"/>
      <c r="I751" s="75"/>
      <c r="J751" s="75"/>
      <c r="K751" s="101"/>
      <c r="L751" s="101"/>
      <c r="M751" s="101"/>
      <c r="N751" s="101"/>
    </row>
    <row r="752" ht="18.75" spans="1:14">
      <c r="A752" s="156"/>
      <c r="B752" s="157"/>
      <c r="C752" s="157"/>
      <c r="D752" s="157"/>
      <c r="E752" s="157"/>
      <c r="F752" s="157"/>
      <c r="G752" s="157"/>
      <c r="H752" s="157"/>
      <c r="I752" s="157"/>
      <c r="J752" s="157"/>
      <c r="K752" s="157"/>
      <c r="L752" s="157"/>
      <c r="M752" s="157"/>
      <c r="N752" s="167"/>
    </row>
    <row r="753" ht="18.75" spans="1:14">
      <c r="A753" s="156"/>
      <c r="B753" s="158"/>
      <c r="C753" s="158"/>
      <c r="D753" s="158"/>
      <c r="E753" s="158"/>
      <c r="F753" s="158"/>
      <c r="G753" s="158"/>
      <c r="H753" s="158"/>
      <c r="I753" s="158"/>
      <c r="J753" s="158"/>
      <c r="K753" s="158"/>
      <c r="L753" s="158"/>
      <c r="M753" s="158"/>
      <c r="N753" s="156"/>
    </row>
    <row r="754" ht="18.75" spans="1:14">
      <c r="A754" s="159" t="s">
        <v>348</v>
      </c>
      <c r="B754" s="160"/>
      <c r="C754" s="160"/>
      <c r="D754" s="160"/>
      <c r="E754" s="160"/>
      <c r="F754" s="160"/>
      <c r="G754" s="160"/>
      <c r="H754" s="160"/>
      <c r="I754" s="160"/>
      <c r="J754" s="160"/>
      <c r="K754" s="160"/>
      <c r="L754" s="160"/>
      <c r="M754" s="160"/>
      <c r="N754" s="159" t="s">
        <v>349</v>
      </c>
    </row>
    <row r="755" ht="26.25" customHeight="1" spans="1:14">
      <c r="A755" s="86" t="s">
        <v>159</v>
      </c>
      <c r="B755" s="43"/>
      <c r="C755" s="43"/>
      <c r="D755" s="43"/>
      <c r="E755" s="43" t="s">
        <v>329</v>
      </c>
      <c r="F755" s="43"/>
      <c r="G755" s="43" t="s">
        <v>121</v>
      </c>
      <c r="H755" s="43"/>
      <c r="I755" s="43" t="s">
        <v>120</v>
      </c>
      <c r="J755" s="43"/>
      <c r="K755" s="43" t="s">
        <v>119</v>
      </c>
      <c r="L755" s="43"/>
      <c r="M755" s="43"/>
      <c r="N755" s="169" t="s">
        <v>160</v>
      </c>
    </row>
    <row r="756" ht="19.5" customHeight="1" spans="1:14">
      <c r="A756" s="86"/>
      <c r="B756" s="163"/>
      <c r="C756" s="163"/>
      <c r="D756" s="163"/>
      <c r="E756" s="163" t="s">
        <v>127</v>
      </c>
      <c r="F756" s="163"/>
      <c r="G756" s="163" t="s">
        <v>126</v>
      </c>
      <c r="H756" s="163"/>
      <c r="I756" s="163" t="s">
        <v>125</v>
      </c>
      <c r="J756" s="163"/>
      <c r="K756" s="163" t="s">
        <v>330</v>
      </c>
      <c r="L756" s="163"/>
      <c r="M756" s="163"/>
      <c r="N756" s="108"/>
    </row>
    <row r="757" ht="15.75" spans="1:14">
      <c r="A757" s="86"/>
      <c r="B757" s="43"/>
      <c r="C757" s="43"/>
      <c r="D757" s="43" t="s">
        <v>331</v>
      </c>
      <c r="E757" s="43" t="s">
        <v>129</v>
      </c>
      <c r="F757" s="43" t="s">
        <v>331</v>
      </c>
      <c r="G757" s="43" t="s">
        <v>129</v>
      </c>
      <c r="H757" s="43" t="s">
        <v>331</v>
      </c>
      <c r="I757" s="43" t="s">
        <v>129</v>
      </c>
      <c r="J757" s="43" t="s">
        <v>331</v>
      </c>
      <c r="K757" s="43" t="s">
        <v>129</v>
      </c>
      <c r="L757" s="43"/>
      <c r="M757" s="43"/>
      <c r="N757" s="108"/>
    </row>
    <row r="758" ht="15.75" spans="1:14">
      <c r="A758" s="87"/>
      <c r="B758" s="163"/>
      <c r="C758" s="163"/>
      <c r="D758" s="163" t="s">
        <v>333</v>
      </c>
      <c r="E758" s="163" t="s">
        <v>197</v>
      </c>
      <c r="F758" s="163" t="s">
        <v>332</v>
      </c>
      <c r="G758" s="163" t="s">
        <v>197</v>
      </c>
      <c r="H758" s="163" t="s">
        <v>332</v>
      </c>
      <c r="I758" s="163" t="s">
        <v>197</v>
      </c>
      <c r="J758" s="163" t="s">
        <v>332</v>
      </c>
      <c r="K758" s="163" t="s">
        <v>197</v>
      </c>
      <c r="L758" s="163"/>
      <c r="M758" s="163"/>
      <c r="N758" s="109"/>
    </row>
    <row r="759" ht="47.25" spans="1:14">
      <c r="A759" s="74" t="s">
        <v>163</v>
      </c>
      <c r="B759" s="75"/>
      <c r="C759" s="75"/>
      <c r="D759" s="75" t="s">
        <v>143</v>
      </c>
      <c r="E759" s="75" t="s">
        <v>143</v>
      </c>
      <c r="F759" s="75" t="s">
        <v>143</v>
      </c>
      <c r="G759" s="75">
        <v>11</v>
      </c>
      <c r="H759" s="75">
        <v>6</v>
      </c>
      <c r="I759" s="42">
        <v>18</v>
      </c>
      <c r="J759" s="42">
        <v>10</v>
      </c>
      <c r="K759" s="42">
        <v>2</v>
      </c>
      <c r="L759" s="42"/>
      <c r="M759" s="42"/>
      <c r="N759" s="101" t="s">
        <v>164</v>
      </c>
    </row>
    <row r="760" ht="15.75" spans="1:14">
      <c r="A760" s="74" t="s">
        <v>165</v>
      </c>
      <c r="B760" s="75"/>
      <c r="C760" s="75"/>
      <c r="D760" s="75" t="s">
        <v>143</v>
      </c>
      <c r="E760" s="42">
        <v>36</v>
      </c>
      <c r="F760" s="42">
        <v>35</v>
      </c>
      <c r="G760" s="42">
        <v>0</v>
      </c>
      <c r="H760" s="42">
        <v>0</v>
      </c>
      <c r="I760" s="75" t="s">
        <v>143</v>
      </c>
      <c r="J760" s="75" t="s">
        <v>143</v>
      </c>
      <c r="K760" s="75" t="s">
        <v>143</v>
      </c>
      <c r="L760" s="75"/>
      <c r="M760" s="75"/>
      <c r="N760" s="101" t="s">
        <v>166</v>
      </c>
    </row>
    <row r="761" ht="15.75" spans="1:14">
      <c r="A761" s="74" t="s">
        <v>173</v>
      </c>
      <c r="B761" s="75"/>
      <c r="C761" s="75"/>
      <c r="D761" s="75" t="s">
        <v>143</v>
      </c>
      <c r="E761" s="75">
        <v>88</v>
      </c>
      <c r="F761" s="75">
        <v>70</v>
      </c>
      <c r="G761" s="42">
        <v>0</v>
      </c>
      <c r="H761" s="42">
        <v>0</v>
      </c>
      <c r="I761" s="75" t="s">
        <v>143</v>
      </c>
      <c r="J761" s="75" t="s">
        <v>143</v>
      </c>
      <c r="K761" s="75" t="s">
        <v>143</v>
      </c>
      <c r="L761" s="75"/>
      <c r="M761" s="75"/>
      <c r="N761" s="101" t="s">
        <v>174</v>
      </c>
    </row>
    <row r="762" ht="15.75" spans="1:14">
      <c r="A762" s="74" t="s">
        <v>320</v>
      </c>
      <c r="B762" s="75"/>
      <c r="C762" s="75"/>
      <c r="D762" s="75" t="s">
        <v>143</v>
      </c>
      <c r="E762" s="42">
        <v>0</v>
      </c>
      <c r="F762" s="42">
        <v>0</v>
      </c>
      <c r="G762" s="42">
        <v>12</v>
      </c>
      <c r="H762" s="42">
        <v>12</v>
      </c>
      <c r="I762" s="42">
        <v>0</v>
      </c>
      <c r="J762" s="42">
        <v>0</v>
      </c>
      <c r="K762" s="75">
        <v>0</v>
      </c>
      <c r="L762" s="75"/>
      <c r="M762" s="75"/>
      <c r="N762" s="101" t="s">
        <v>253</v>
      </c>
    </row>
    <row r="763" ht="31.5" spans="1:14">
      <c r="A763" s="74" t="s">
        <v>301</v>
      </c>
      <c r="B763" s="75"/>
      <c r="C763" s="75"/>
      <c r="D763" s="75" t="s">
        <v>143</v>
      </c>
      <c r="E763" s="75" t="s">
        <v>143</v>
      </c>
      <c r="F763" s="75" t="s">
        <v>143</v>
      </c>
      <c r="G763" s="75" t="s">
        <v>143</v>
      </c>
      <c r="H763" s="75" t="s">
        <v>143</v>
      </c>
      <c r="I763" s="42">
        <v>4</v>
      </c>
      <c r="J763" s="42">
        <v>0</v>
      </c>
      <c r="K763" s="75">
        <v>23</v>
      </c>
      <c r="L763" s="75"/>
      <c r="M763" s="75"/>
      <c r="N763" s="101" t="s">
        <v>188</v>
      </c>
    </row>
    <row r="764" ht="15.75" spans="1:14">
      <c r="A764" s="47" t="s">
        <v>157</v>
      </c>
      <c r="B764" s="48"/>
      <c r="C764" s="48"/>
      <c r="D764" s="48" t="s">
        <v>143</v>
      </c>
      <c r="E764" s="178">
        <f>SUM(E759:E762)</f>
        <v>124</v>
      </c>
      <c r="F764" s="178">
        <f>SUM(F759:F762)</f>
        <v>105</v>
      </c>
      <c r="G764" s="178">
        <f>SUM(G759:G762)</f>
        <v>23</v>
      </c>
      <c r="H764" s="178">
        <f>SUM(H759:H762)</f>
        <v>18</v>
      </c>
      <c r="I764" s="178">
        <f>SUM(I759:I763)</f>
        <v>22</v>
      </c>
      <c r="J764" s="178">
        <f>SUM(J759:J763)</f>
        <v>10</v>
      </c>
      <c r="K764" s="178">
        <f>SUM(K759:K763)</f>
        <v>25</v>
      </c>
      <c r="L764" s="178"/>
      <c r="M764" s="178"/>
      <c r="N764" s="106" t="s">
        <v>129</v>
      </c>
    </row>
    <row r="765" ht="15.75" spans="1:14">
      <c r="A765" s="74" t="s">
        <v>135</v>
      </c>
      <c r="B765" s="74"/>
      <c r="C765" s="74"/>
      <c r="D765" s="74"/>
      <c r="E765" s="74"/>
      <c r="F765" s="75"/>
      <c r="G765" s="75"/>
      <c r="H765" s="75"/>
      <c r="I765" s="75"/>
      <c r="J765" s="75"/>
      <c r="K765" s="165" t="s">
        <v>136</v>
      </c>
      <c r="L765" s="165"/>
      <c r="M765" s="165"/>
      <c r="N765" s="165"/>
    </row>
    <row r="766" ht="15.75" spans="1:14">
      <c r="A766" s="74"/>
      <c r="B766" s="74"/>
      <c r="C766" s="74"/>
      <c r="D766" s="74"/>
      <c r="E766" s="74"/>
      <c r="F766" s="75"/>
      <c r="G766" s="75"/>
      <c r="H766" s="75"/>
      <c r="I766" s="75"/>
      <c r="J766" s="75"/>
      <c r="K766" s="101"/>
      <c r="L766" s="101"/>
      <c r="M766" s="101"/>
      <c r="N766" s="101"/>
    </row>
    <row r="767" ht="18.75" customHeight="1" spans="1:14">
      <c r="A767" s="74"/>
      <c r="B767" s="74"/>
      <c r="C767" s="74"/>
      <c r="D767" s="74"/>
      <c r="E767" s="74"/>
      <c r="F767" s="75"/>
      <c r="G767" s="75"/>
      <c r="H767" s="75"/>
      <c r="I767" s="75"/>
      <c r="J767" s="75"/>
      <c r="K767" s="101"/>
      <c r="L767" s="101"/>
      <c r="M767" s="101"/>
      <c r="N767" s="101"/>
    </row>
    <row r="768" ht="18.75" spans="1:14">
      <c r="A768" s="173"/>
      <c r="B768" s="157"/>
      <c r="C768" s="157"/>
      <c r="D768" s="157"/>
      <c r="E768" s="157"/>
      <c r="F768" s="157"/>
      <c r="G768" s="157"/>
      <c r="H768" s="157"/>
      <c r="I768" s="157"/>
      <c r="J768" s="157"/>
      <c r="K768" s="157"/>
      <c r="L768" s="157"/>
      <c r="M768" s="157"/>
      <c r="N768" s="176"/>
    </row>
    <row r="769" ht="15.75" spans="1:14">
      <c r="A769" s="173"/>
      <c r="B769" s="158"/>
      <c r="C769" s="158"/>
      <c r="D769" s="158"/>
      <c r="E769" s="158"/>
      <c r="F769" s="158"/>
      <c r="G769" s="158"/>
      <c r="H769" s="158"/>
      <c r="I769" s="158"/>
      <c r="J769" s="158"/>
      <c r="K769" s="158"/>
      <c r="L769" s="158"/>
      <c r="M769" s="158"/>
      <c r="N769" s="176"/>
    </row>
    <row r="770" ht="18.75" spans="1:14">
      <c r="A770" s="159" t="s">
        <v>350</v>
      </c>
      <c r="B770" s="160"/>
      <c r="C770" s="160"/>
      <c r="D770" s="160"/>
      <c r="E770" s="160"/>
      <c r="F770" s="160"/>
      <c r="G770" s="160"/>
      <c r="H770" s="160"/>
      <c r="I770" s="160"/>
      <c r="J770" s="160"/>
      <c r="K770" s="160"/>
      <c r="L770" s="160"/>
      <c r="M770" s="160"/>
      <c r="N770" s="159" t="s">
        <v>351</v>
      </c>
    </row>
    <row r="771" ht="15.75" spans="1:14">
      <c r="A771" s="161" t="s">
        <v>159</v>
      </c>
      <c r="B771" s="162"/>
      <c r="C771" s="162"/>
      <c r="D771" s="162"/>
      <c r="E771" s="162" t="s">
        <v>329</v>
      </c>
      <c r="F771" s="162"/>
      <c r="G771" s="162" t="s">
        <v>121</v>
      </c>
      <c r="H771" s="162"/>
      <c r="I771" s="162" t="s">
        <v>120</v>
      </c>
      <c r="J771" s="162"/>
      <c r="K771" s="162" t="s">
        <v>119</v>
      </c>
      <c r="L771" s="162"/>
      <c r="M771" s="162"/>
      <c r="N771" s="169" t="s">
        <v>160</v>
      </c>
    </row>
    <row r="772" ht="21.75" customHeight="1" spans="1:14">
      <c r="A772" s="86"/>
      <c r="B772" s="163"/>
      <c r="C772" s="163"/>
      <c r="D772" s="163"/>
      <c r="E772" s="163" t="s">
        <v>127</v>
      </c>
      <c r="F772" s="163"/>
      <c r="G772" s="163" t="s">
        <v>126</v>
      </c>
      <c r="H772" s="163"/>
      <c r="I772" s="163" t="s">
        <v>125</v>
      </c>
      <c r="J772" s="163"/>
      <c r="K772" s="163" t="s">
        <v>330</v>
      </c>
      <c r="L772" s="163"/>
      <c r="M772" s="163"/>
      <c r="N772" s="108"/>
    </row>
    <row r="773" ht="16.5" customHeight="1" spans="1:14">
      <c r="A773" s="86"/>
      <c r="B773" s="43"/>
      <c r="C773" s="43"/>
      <c r="D773" s="43" t="s">
        <v>352</v>
      </c>
      <c r="E773" s="43" t="s">
        <v>129</v>
      </c>
      <c r="F773" s="43" t="s">
        <v>352</v>
      </c>
      <c r="G773" s="43" t="s">
        <v>129</v>
      </c>
      <c r="H773" s="43" t="s">
        <v>352</v>
      </c>
      <c r="I773" s="43" t="s">
        <v>129</v>
      </c>
      <c r="J773" s="43" t="s">
        <v>352</v>
      </c>
      <c r="K773" s="43" t="s">
        <v>129</v>
      </c>
      <c r="L773" s="43"/>
      <c r="M773" s="43"/>
      <c r="N773" s="108"/>
    </row>
    <row r="774" s="63" customFormat="1" ht="27.75" customHeight="1" spans="1:14">
      <c r="A774" s="87"/>
      <c r="B774" s="163"/>
      <c r="C774" s="163"/>
      <c r="D774" s="163" t="s">
        <v>353</v>
      </c>
      <c r="E774" s="163" t="s">
        <v>197</v>
      </c>
      <c r="F774" s="163" t="s">
        <v>353</v>
      </c>
      <c r="G774" s="163" t="s">
        <v>197</v>
      </c>
      <c r="H774" s="163" t="s">
        <v>332</v>
      </c>
      <c r="I774" s="163" t="s">
        <v>197</v>
      </c>
      <c r="J774" s="163" t="s">
        <v>332</v>
      </c>
      <c r="K774" s="163" t="s">
        <v>197</v>
      </c>
      <c r="L774" s="163"/>
      <c r="M774" s="163"/>
      <c r="N774" s="109"/>
    </row>
    <row r="775" ht="47.25" spans="1:14">
      <c r="A775" s="74" t="s">
        <v>163</v>
      </c>
      <c r="B775" s="170"/>
      <c r="C775" s="170"/>
      <c r="D775" s="170">
        <f>SUM(D706,D686,D664,D643)</f>
        <v>0</v>
      </c>
      <c r="E775" s="170">
        <f>SUM(E706,E686,E664,E643)</f>
        <v>30</v>
      </c>
      <c r="F775" s="170">
        <f>SUM(F706,F686,F664,F643)</f>
        <v>18</v>
      </c>
      <c r="G775" s="170">
        <v>381</v>
      </c>
      <c r="H775" s="170">
        <v>216</v>
      </c>
      <c r="I775" s="170">
        <v>524</v>
      </c>
      <c r="J775" s="170">
        <v>271</v>
      </c>
      <c r="K775" s="170">
        <v>491</v>
      </c>
      <c r="L775" s="170"/>
      <c r="M775" s="170"/>
      <c r="N775" s="175" t="s">
        <v>164</v>
      </c>
    </row>
    <row r="776" ht="15.75" spans="1:14">
      <c r="A776" s="74" t="s">
        <v>199</v>
      </c>
      <c r="B776" s="170"/>
      <c r="C776" s="170"/>
      <c r="D776" s="170">
        <v>0</v>
      </c>
      <c r="E776" s="170">
        <v>13</v>
      </c>
      <c r="F776" s="170">
        <v>5</v>
      </c>
      <c r="G776" s="170">
        <v>12</v>
      </c>
      <c r="H776" s="170">
        <v>2</v>
      </c>
      <c r="I776" s="170">
        <v>0</v>
      </c>
      <c r="J776" s="170">
        <v>0</v>
      </c>
      <c r="K776" s="170">
        <v>0</v>
      </c>
      <c r="L776" s="170"/>
      <c r="M776" s="170"/>
      <c r="N776" s="175" t="s">
        <v>200</v>
      </c>
    </row>
    <row r="777" ht="15.75" spans="1:14">
      <c r="A777" s="74" t="s">
        <v>165</v>
      </c>
      <c r="B777" s="170"/>
      <c r="C777" s="170"/>
      <c r="D777" s="170">
        <v>9</v>
      </c>
      <c r="E777" s="170">
        <v>591</v>
      </c>
      <c r="F777" s="170">
        <v>455</v>
      </c>
      <c r="G777" s="170">
        <f t="shared" ref="G777:K777" si="34">SUM(G707,G687,G665,G644)</f>
        <v>1</v>
      </c>
      <c r="H777" s="170">
        <f t="shared" si="34"/>
        <v>0</v>
      </c>
      <c r="I777" s="170">
        <f t="shared" si="34"/>
        <v>0</v>
      </c>
      <c r="J777" s="170">
        <f t="shared" si="34"/>
        <v>0</v>
      </c>
      <c r="K777" s="170">
        <f t="shared" si="34"/>
        <v>0</v>
      </c>
      <c r="L777" s="170"/>
      <c r="M777" s="170"/>
      <c r="N777" s="175" t="s">
        <v>166</v>
      </c>
    </row>
    <row r="778" ht="31.5" spans="1:14">
      <c r="A778" s="74" t="s">
        <v>167</v>
      </c>
      <c r="B778" s="170"/>
      <c r="C778" s="170"/>
      <c r="D778" s="170" t="str">
        <f t="shared" ref="D778:K778" si="35">D645</f>
        <v>-</v>
      </c>
      <c r="E778" s="170" t="str">
        <f t="shared" si="35"/>
        <v>-</v>
      </c>
      <c r="F778" s="170" t="str">
        <f t="shared" si="35"/>
        <v>-</v>
      </c>
      <c r="G778" s="170">
        <v>72</v>
      </c>
      <c r="H778" s="170">
        <v>41</v>
      </c>
      <c r="I778" s="170">
        <v>150</v>
      </c>
      <c r="J778" s="170">
        <v>149</v>
      </c>
      <c r="K778" s="170" t="str">
        <f t="shared" si="35"/>
        <v>-</v>
      </c>
      <c r="L778" s="170"/>
      <c r="M778" s="170"/>
      <c r="N778" s="175" t="s">
        <v>168</v>
      </c>
    </row>
    <row r="779" ht="31.5" spans="1:14">
      <c r="A779" s="74" t="s">
        <v>313</v>
      </c>
      <c r="B779" s="170"/>
      <c r="C779" s="170"/>
      <c r="D779" s="170" t="s">
        <v>143</v>
      </c>
      <c r="E779" s="170" t="s">
        <v>143</v>
      </c>
      <c r="F779" s="170" t="s">
        <v>143</v>
      </c>
      <c r="G779" s="170">
        <v>25</v>
      </c>
      <c r="H779" s="170">
        <v>7</v>
      </c>
      <c r="I779" s="170">
        <v>152</v>
      </c>
      <c r="J779" s="170">
        <v>66</v>
      </c>
      <c r="K779" s="170">
        <v>34</v>
      </c>
      <c r="L779" s="170"/>
      <c r="M779" s="170"/>
      <c r="N779" s="175" t="s">
        <v>334</v>
      </c>
    </row>
    <row r="780" ht="15.75" spans="1:14">
      <c r="A780" s="74" t="s">
        <v>209</v>
      </c>
      <c r="B780" s="170"/>
      <c r="C780" s="170"/>
      <c r="D780" s="170" t="s">
        <v>143</v>
      </c>
      <c r="E780" s="170" t="s">
        <v>143</v>
      </c>
      <c r="F780" s="170" t="s">
        <v>143</v>
      </c>
      <c r="G780" s="170">
        <v>657</v>
      </c>
      <c r="H780" s="170">
        <v>648</v>
      </c>
      <c r="I780" s="170" t="s">
        <v>143</v>
      </c>
      <c r="J780" s="170" t="s">
        <v>143</v>
      </c>
      <c r="K780" s="170" t="s">
        <v>143</v>
      </c>
      <c r="L780" s="170"/>
      <c r="M780" s="170"/>
      <c r="N780" s="175" t="s">
        <v>196</v>
      </c>
    </row>
    <row r="781" ht="15.75" spans="1:14">
      <c r="A781" s="74" t="s">
        <v>171</v>
      </c>
      <c r="B781" s="170"/>
      <c r="C781" s="170"/>
      <c r="D781" s="170" t="s">
        <v>143</v>
      </c>
      <c r="E781" s="170">
        <v>101</v>
      </c>
      <c r="F781" s="170">
        <v>3</v>
      </c>
      <c r="G781" s="170" t="s">
        <v>143</v>
      </c>
      <c r="H781" s="170" t="s">
        <v>143</v>
      </c>
      <c r="I781" s="170">
        <v>66</v>
      </c>
      <c r="J781" s="170">
        <v>23</v>
      </c>
      <c r="K781" s="170">
        <v>102</v>
      </c>
      <c r="L781" s="170"/>
      <c r="M781" s="170"/>
      <c r="N781" s="175" t="s">
        <v>247</v>
      </c>
    </row>
    <row r="782" ht="15.75" spans="1:14">
      <c r="A782" s="74" t="s">
        <v>173</v>
      </c>
      <c r="B782" s="170"/>
      <c r="C782" s="170"/>
      <c r="D782" s="170" t="s">
        <v>143</v>
      </c>
      <c r="E782" s="170">
        <v>2575</v>
      </c>
      <c r="F782" s="170">
        <v>1600</v>
      </c>
      <c r="G782" s="170">
        <v>483</v>
      </c>
      <c r="H782" s="170">
        <v>438</v>
      </c>
      <c r="I782" s="170">
        <v>5</v>
      </c>
      <c r="J782" s="170">
        <v>3</v>
      </c>
      <c r="K782" s="170" t="s">
        <v>143</v>
      </c>
      <c r="L782" s="170"/>
      <c r="M782" s="170"/>
      <c r="N782" s="175" t="s">
        <v>174</v>
      </c>
    </row>
    <row r="783" ht="31.5" spans="1:14">
      <c r="A783" s="74" t="s">
        <v>175</v>
      </c>
      <c r="B783" s="170"/>
      <c r="C783" s="170"/>
      <c r="D783" s="170" t="s">
        <v>143</v>
      </c>
      <c r="E783" s="170">
        <v>765</v>
      </c>
      <c r="F783" s="170">
        <v>387</v>
      </c>
      <c r="G783" s="170">
        <v>194</v>
      </c>
      <c r="H783" s="170">
        <v>98</v>
      </c>
      <c r="I783" s="170">
        <v>408</v>
      </c>
      <c r="J783" s="170">
        <v>309</v>
      </c>
      <c r="K783" s="170">
        <v>70</v>
      </c>
      <c r="L783" s="170"/>
      <c r="M783" s="170"/>
      <c r="N783" s="175" t="s">
        <v>176</v>
      </c>
    </row>
    <row r="784" ht="9.75" customHeight="1" spans="1:14">
      <c r="A784" s="74" t="s">
        <v>177</v>
      </c>
      <c r="B784" s="170"/>
      <c r="C784" s="170"/>
      <c r="D784" s="170" t="s">
        <v>143</v>
      </c>
      <c r="E784" s="170" t="s">
        <v>143</v>
      </c>
      <c r="F784" s="170" t="s">
        <v>143</v>
      </c>
      <c r="G784" s="170">
        <v>35</v>
      </c>
      <c r="H784" s="170">
        <v>0</v>
      </c>
      <c r="I784" s="170">
        <v>22</v>
      </c>
      <c r="J784" s="170" t="s">
        <v>143</v>
      </c>
      <c r="K784" s="170">
        <v>14</v>
      </c>
      <c r="L784" s="170"/>
      <c r="M784" s="170"/>
      <c r="N784" s="175" t="s">
        <v>178</v>
      </c>
    </row>
    <row r="785" s="63" customFormat="1" ht="21.75" customHeight="1" spans="1:14">
      <c r="A785" s="74" t="s">
        <v>354</v>
      </c>
      <c r="B785" s="170"/>
      <c r="C785" s="170"/>
      <c r="D785" s="170" t="s">
        <v>143</v>
      </c>
      <c r="E785" s="170">
        <v>4</v>
      </c>
      <c r="F785" s="170" t="s">
        <v>143</v>
      </c>
      <c r="G785" s="170">
        <v>4</v>
      </c>
      <c r="H785" s="170" t="s">
        <v>143</v>
      </c>
      <c r="I785" s="170" t="s">
        <v>143</v>
      </c>
      <c r="J785" s="170" t="s">
        <v>143</v>
      </c>
      <c r="K785" s="170" t="s">
        <v>143</v>
      </c>
      <c r="L785" s="170"/>
      <c r="M785" s="170"/>
      <c r="N785" s="175"/>
    </row>
    <row r="786" ht="22.5" customHeight="1" spans="1:14">
      <c r="A786" s="74" t="s">
        <v>179</v>
      </c>
      <c r="B786" s="170"/>
      <c r="C786" s="170"/>
      <c r="D786" s="170" t="s">
        <v>143</v>
      </c>
      <c r="E786" s="170">
        <v>0</v>
      </c>
      <c r="F786" s="170">
        <v>0</v>
      </c>
      <c r="G786" s="170">
        <v>311</v>
      </c>
      <c r="H786" s="170">
        <v>296</v>
      </c>
      <c r="I786" s="170">
        <v>476</v>
      </c>
      <c r="J786" s="170">
        <v>384</v>
      </c>
      <c r="K786" s="170">
        <v>653</v>
      </c>
      <c r="L786" s="170"/>
      <c r="M786" s="170"/>
      <c r="N786" s="175" t="s">
        <v>229</v>
      </c>
    </row>
    <row r="787" ht="21.75" customHeight="1" spans="1:14">
      <c r="A787" s="74" t="s">
        <v>320</v>
      </c>
      <c r="B787" s="170"/>
      <c r="C787" s="170"/>
      <c r="D787" s="170">
        <v>16</v>
      </c>
      <c r="E787" s="170">
        <v>72</v>
      </c>
      <c r="F787" s="170">
        <v>63</v>
      </c>
      <c r="G787" s="170">
        <v>65</v>
      </c>
      <c r="H787" s="170">
        <v>65</v>
      </c>
      <c r="I787" s="170">
        <v>17</v>
      </c>
      <c r="J787" s="170">
        <v>17</v>
      </c>
      <c r="K787" s="170">
        <v>6</v>
      </c>
      <c r="L787" s="170"/>
      <c r="M787" s="170"/>
      <c r="N787" s="175" t="s">
        <v>253</v>
      </c>
    </row>
    <row r="788" ht="21.75" customHeight="1" spans="1:14">
      <c r="A788" s="74" t="s">
        <v>301</v>
      </c>
      <c r="B788" s="170"/>
      <c r="C788" s="170"/>
      <c r="D788" s="170" t="s">
        <v>143</v>
      </c>
      <c r="E788" s="170" t="s">
        <v>143</v>
      </c>
      <c r="F788" s="170" t="s">
        <v>143</v>
      </c>
      <c r="G788" s="170">
        <v>0</v>
      </c>
      <c r="H788" s="170">
        <v>0</v>
      </c>
      <c r="I788" s="170">
        <v>61</v>
      </c>
      <c r="J788" s="170">
        <v>4</v>
      </c>
      <c r="K788" s="170">
        <v>721</v>
      </c>
      <c r="L788" s="170"/>
      <c r="M788" s="170"/>
      <c r="N788" s="175" t="s">
        <v>188</v>
      </c>
    </row>
    <row r="789" ht="21.75" customHeight="1" spans="1:14">
      <c r="A789" s="74" t="s">
        <v>335</v>
      </c>
      <c r="B789" s="170"/>
      <c r="C789" s="170"/>
      <c r="D789" s="170" t="str">
        <f t="shared" ref="D789:H789" si="36">D654</f>
        <v>-</v>
      </c>
      <c r="E789" s="170">
        <f t="shared" si="36"/>
        <v>0</v>
      </c>
      <c r="F789" s="170">
        <f t="shared" si="36"/>
        <v>0</v>
      </c>
      <c r="G789" s="170">
        <f t="shared" si="36"/>
        <v>0</v>
      </c>
      <c r="H789" s="170">
        <f t="shared" si="36"/>
        <v>0</v>
      </c>
      <c r="I789" s="170">
        <v>10</v>
      </c>
      <c r="J789" s="170">
        <v>5</v>
      </c>
      <c r="K789" s="170">
        <v>25</v>
      </c>
      <c r="L789" s="170"/>
      <c r="M789" s="170"/>
      <c r="N789" s="182" t="s">
        <v>336</v>
      </c>
    </row>
    <row r="790" ht="22.5" customHeight="1" spans="1:14">
      <c r="A790" s="47" t="s">
        <v>157</v>
      </c>
      <c r="B790" s="172"/>
      <c r="C790" s="172"/>
      <c r="D790" s="172">
        <f t="shared" ref="D790:K790" si="37">SUM(D775:D789)</f>
        <v>25</v>
      </c>
      <c r="E790" s="172">
        <f t="shared" si="37"/>
        <v>4151</v>
      </c>
      <c r="F790" s="172">
        <f t="shared" si="37"/>
        <v>2531</v>
      </c>
      <c r="G790" s="172">
        <f t="shared" si="37"/>
        <v>2240</v>
      </c>
      <c r="H790" s="172">
        <f t="shared" si="37"/>
        <v>1811</v>
      </c>
      <c r="I790" s="172">
        <f t="shared" si="37"/>
        <v>1891</v>
      </c>
      <c r="J790" s="172">
        <f t="shared" si="37"/>
        <v>1231</v>
      </c>
      <c r="K790" s="172">
        <f t="shared" si="37"/>
        <v>2116</v>
      </c>
      <c r="L790" s="172"/>
      <c r="M790" s="172"/>
      <c r="N790" s="106" t="s">
        <v>129</v>
      </c>
    </row>
    <row r="791" ht="33" customHeight="1" spans="1:14">
      <c r="A791" s="74" t="s">
        <v>135</v>
      </c>
      <c r="B791" s="74"/>
      <c r="C791" s="74"/>
      <c r="D791" s="74"/>
      <c r="E791" s="74"/>
      <c r="F791" s="75"/>
      <c r="G791" s="75"/>
      <c r="H791" s="75"/>
      <c r="I791" s="75"/>
      <c r="J791" s="75"/>
      <c r="K791" s="165" t="s">
        <v>136</v>
      </c>
      <c r="L791" s="165"/>
      <c r="M791" s="165"/>
      <c r="N791" s="165"/>
    </row>
    <row r="792" ht="33" customHeight="1" spans="1:14">
      <c r="A792" s="74"/>
      <c r="B792" s="74"/>
      <c r="C792" s="74"/>
      <c r="D792" s="74"/>
      <c r="E792" s="74"/>
      <c r="F792" s="75"/>
      <c r="G792" s="75"/>
      <c r="H792" s="75"/>
      <c r="I792" s="75"/>
      <c r="J792" s="75"/>
      <c r="K792" s="101"/>
      <c r="L792" s="101"/>
      <c r="M792" s="101"/>
      <c r="N792" s="101"/>
    </row>
    <row r="793" ht="31.5" customHeight="1" spans="1:14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166"/>
    </row>
    <row r="800" spans="1:13">
      <c r="A800" s="180"/>
      <c r="B800" s="181"/>
      <c r="C800" s="181"/>
      <c r="D800" s="181"/>
      <c r="E800" s="181"/>
      <c r="F800" s="181"/>
      <c r="G800" s="181"/>
      <c r="H800" s="181"/>
      <c r="I800" s="181"/>
      <c r="J800" s="181"/>
      <c r="K800" s="181"/>
      <c r="L800" s="181"/>
      <c r="M800" s="181"/>
    </row>
    <row r="801" spans="1:13">
      <c r="A801" s="180"/>
      <c r="B801" s="181"/>
      <c r="C801" s="181"/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</row>
    <row r="802" spans="1:13">
      <c r="A802" s="180"/>
      <c r="B802" s="181"/>
      <c r="C802" s="181"/>
      <c r="D802" s="181"/>
      <c r="E802" s="181"/>
      <c r="F802" s="181"/>
      <c r="G802" s="181"/>
      <c r="H802" s="181"/>
      <c r="I802" s="181"/>
      <c r="J802" s="181"/>
      <c r="K802" s="181"/>
      <c r="L802" s="181"/>
      <c r="M802" s="181"/>
    </row>
    <row r="803" spans="1:13">
      <c r="A803" s="180"/>
      <c r="B803" s="181"/>
      <c r="C803" s="181"/>
      <c r="D803" s="181"/>
      <c r="E803" s="181"/>
      <c r="F803" s="181"/>
      <c r="G803" s="181"/>
      <c r="H803" s="181"/>
      <c r="I803" s="181"/>
      <c r="J803" s="181"/>
      <c r="K803" s="181"/>
      <c r="L803" s="181"/>
      <c r="M803" s="181"/>
    </row>
    <row r="804" spans="1:13">
      <c r="A804" s="180"/>
      <c r="B804" s="181"/>
      <c r="C804" s="181"/>
      <c r="D804" s="181"/>
      <c r="E804" s="181"/>
      <c r="F804" s="181"/>
      <c r="G804" s="181"/>
      <c r="H804" s="181"/>
      <c r="I804" s="181"/>
      <c r="J804" s="181"/>
      <c r="K804" s="181"/>
      <c r="L804" s="181"/>
      <c r="M804" s="181"/>
    </row>
    <row r="805" spans="1:13">
      <c r="A805" s="180"/>
      <c r="B805" s="181"/>
      <c r="C805" s="181"/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</row>
    <row r="806" spans="1:13">
      <c r="A806" s="180"/>
      <c r="B806" s="181"/>
      <c r="C806" s="181"/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</row>
    <row r="807" spans="1:13">
      <c r="A807" s="180"/>
      <c r="B807" s="181"/>
      <c r="C807" s="181"/>
      <c r="D807" s="181"/>
      <c r="E807" s="181"/>
      <c r="F807" s="181"/>
      <c r="G807" s="181"/>
      <c r="H807" s="181"/>
      <c r="I807" s="181"/>
      <c r="J807" s="181"/>
      <c r="K807" s="181"/>
      <c r="L807" s="181"/>
      <c r="M807" s="181"/>
    </row>
    <row r="808" spans="1:13">
      <c r="A808" s="180"/>
      <c r="B808" s="181"/>
      <c r="C808" s="181"/>
      <c r="D808" s="181"/>
      <c r="E808" s="181"/>
      <c r="F808" s="181"/>
      <c r="G808" s="181"/>
      <c r="H808" s="181"/>
      <c r="I808" s="181"/>
      <c r="J808" s="181"/>
      <c r="K808" s="181"/>
      <c r="L808" s="181"/>
      <c r="M808" s="181"/>
    </row>
    <row r="809" spans="1:13">
      <c r="A809" s="180"/>
      <c r="B809" s="181"/>
      <c r="C809" s="181"/>
      <c r="D809" s="181"/>
      <c r="E809" s="181"/>
      <c r="F809" s="181"/>
      <c r="G809" s="181"/>
      <c r="H809" s="181"/>
      <c r="I809" s="181"/>
      <c r="J809" s="181"/>
      <c r="K809" s="181"/>
      <c r="L809" s="181"/>
      <c r="M809" s="181"/>
    </row>
    <row r="810" spans="1:13">
      <c r="A810" s="180"/>
      <c r="B810" s="181"/>
      <c r="C810" s="181"/>
      <c r="D810" s="181"/>
      <c r="E810" s="181"/>
      <c r="F810" s="181"/>
      <c r="G810" s="181"/>
      <c r="H810" s="181"/>
      <c r="I810" s="181"/>
      <c r="J810" s="181"/>
      <c r="K810" s="181"/>
      <c r="L810" s="181"/>
      <c r="M810" s="181"/>
    </row>
    <row r="811" spans="1:13">
      <c r="A811" s="180"/>
      <c r="B811" s="181"/>
      <c r="C811" s="181"/>
      <c r="D811" s="181"/>
      <c r="E811" s="181"/>
      <c r="F811" s="181"/>
      <c r="G811" s="181"/>
      <c r="H811" s="181"/>
      <c r="I811" s="181"/>
      <c r="J811" s="181"/>
      <c r="K811" s="181"/>
      <c r="L811" s="181"/>
      <c r="M811" s="181"/>
    </row>
    <row r="812" spans="1:13">
      <c r="A812" s="180"/>
      <c r="B812" s="181"/>
      <c r="C812" s="181"/>
      <c r="D812" s="181"/>
      <c r="E812" s="181"/>
      <c r="F812" s="181"/>
      <c r="G812" s="181"/>
      <c r="H812" s="181"/>
      <c r="I812" s="181"/>
      <c r="J812" s="181"/>
      <c r="K812" s="181"/>
      <c r="L812" s="181"/>
      <c r="M812" s="181"/>
    </row>
    <row r="813" spans="1:13">
      <c r="A813" s="180"/>
      <c r="B813" s="181"/>
      <c r="C813" s="181"/>
      <c r="D813" s="181"/>
      <c r="E813" s="181"/>
      <c r="F813" s="181"/>
      <c r="G813" s="181"/>
      <c r="H813" s="181"/>
      <c r="I813" s="181"/>
      <c r="J813" s="181"/>
      <c r="K813" s="181"/>
      <c r="L813" s="181"/>
      <c r="M813" s="181"/>
    </row>
    <row r="814" spans="1:13">
      <c r="A814" s="180"/>
      <c r="B814" s="181"/>
      <c r="C814" s="181"/>
      <c r="D814" s="181"/>
      <c r="E814" s="181"/>
      <c r="F814" s="181"/>
      <c r="G814" s="181"/>
      <c r="H814" s="181"/>
      <c r="I814" s="181"/>
      <c r="J814" s="181"/>
      <c r="K814" s="181"/>
      <c r="L814" s="181"/>
      <c r="M814" s="181"/>
    </row>
    <row r="815" spans="1:13">
      <c r="A815" s="180"/>
      <c r="B815" s="181"/>
      <c r="C815" s="181"/>
      <c r="D815" s="181"/>
      <c r="E815" s="181"/>
      <c r="F815" s="181"/>
      <c r="G815" s="181"/>
      <c r="H815" s="181"/>
      <c r="I815" s="181"/>
      <c r="J815" s="181"/>
      <c r="K815" s="181"/>
      <c r="L815" s="181"/>
      <c r="M815" s="181"/>
    </row>
    <row r="816" spans="1:13">
      <c r="A816" s="180"/>
      <c r="B816" s="181"/>
      <c r="C816" s="181"/>
      <c r="D816" s="181"/>
      <c r="E816" s="181"/>
      <c r="F816" s="181"/>
      <c r="G816" s="181"/>
      <c r="H816" s="181"/>
      <c r="I816" s="181"/>
      <c r="J816" s="181"/>
      <c r="K816" s="181"/>
      <c r="L816" s="181"/>
      <c r="M816" s="181"/>
    </row>
    <row r="817" spans="1:14">
      <c r="A817" s="180"/>
      <c r="B817" s="181"/>
      <c r="C817" s="181"/>
      <c r="D817" s="181"/>
      <c r="E817" s="181"/>
      <c r="F817" s="181"/>
      <c r="G817" s="181"/>
      <c r="H817" s="181"/>
      <c r="I817" s="181"/>
      <c r="J817" s="181"/>
      <c r="K817" s="181"/>
      <c r="L817" s="181"/>
      <c r="M817" s="181"/>
      <c r="N817" s="180"/>
    </row>
    <row r="818" spans="1:14">
      <c r="A818" s="180"/>
      <c r="B818" s="181"/>
      <c r="C818" s="181"/>
      <c r="D818" s="181"/>
      <c r="E818" s="181"/>
      <c r="F818" s="181"/>
      <c r="G818" s="181"/>
      <c r="H818" s="181"/>
      <c r="I818" s="181"/>
      <c r="J818" s="181"/>
      <c r="K818" s="181"/>
      <c r="L818" s="181"/>
      <c r="M818" s="181"/>
      <c r="N818" s="180"/>
    </row>
    <row r="819" spans="1:14">
      <c r="A819" s="180"/>
      <c r="B819" s="181"/>
      <c r="C819" s="181"/>
      <c r="D819" s="181"/>
      <c r="E819" s="181"/>
      <c r="F819" s="181"/>
      <c r="G819" s="181"/>
      <c r="H819" s="181"/>
      <c r="I819" s="181"/>
      <c r="J819" s="181"/>
      <c r="K819" s="181"/>
      <c r="L819" s="181"/>
      <c r="M819" s="181"/>
      <c r="N819" s="180"/>
    </row>
    <row r="820" spans="1:14">
      <c r="A820" s="180"/>
      <c r="B820" s="181"/>
      <c r="C820" s="181"/>
      <c r="D820" s="181"/>
      <c r="E820" s="181"/>
      <c r="F820" s="181"/>
      <c r="G820" s="181"/>
      <c r="H820" s="181"/>
      <c r="I820" s="181"/>
      <c r="J820" s="181"/>
      <c r="K820" s="181"/>
      <c r="L820" s="181"/>
      <c r="M820" s="181"/>
      <c r="N820" s="180"/>
    </row>
    <row r="821" spans="1:14">
      <c r="A821" s="180"/>
      <c r="B821" s="181"/>
      <c r="C821" s="181"/>
      <c r="D821" s="181"/>
      <c r="E821" s="181"/>
      <c r="F821" s="181"/>
      <c r="G821" s="181"/>
      <c r="H821" s="181"/>
      <c r="I821" s="181"/>
      <c r="J821" s="181"/>
      <c r="K821" s="181"/>
      <c r="L821" s="181"/>
      <c r="M821" s="181"/>
      <c r="N821" s="180"/>
    </row>
    <row r="822" spans="1:14">
      <c r="A822" s="180"/>
      <c r="B822" s="181"/>
      <c r="C822" s="181"/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0"/>
    </row>
    <row r="823" spans="1:14">
      <c r="A823" s="180"/>
      <c r="B823" s="181"/>
      <c r="C823" s="181"/>
      <c r="D823" s="181"/>
      <c r="E823" s="181"/>
      <c r="F823" s="181"/>
      <c r="G823" s="181"/>
      <c r="H823" s="181"/>
      <c r="I823" s="181"/>
      <c r="J823" s="181"/>
      <c r="K823" s="181"/>
      <c r="L823" s="181"/>
      <c r="M823" s="181"/>
      <c r="N823" s="180"/>
    </row>
    <row r="824" spans="1:14">
      <c r="A824" s="180"/>
      <c r="B824" s="181"/>
      <c r="C824" s="181"/>
      <c r="D824" s="181"/>
      <c r="E824" s="181"/>
      <c r="F824" s="181"/>
      <c r="G824" s="181"/>
      <c r="H824" s="181"/>
      <c r="I824" s="181"/>
      <c r="J824" s="181"/>
      <c r="K824" s="181"/>
      <c r="L824" s="181"/>
      <c r="M824" s="181"/>
      <c r="N824" s="180"/>
    </row>
    <row r="825" spans="1:14">
      <c r="A825" s="180"/>
      <c r="B825" s="181"/>
      <c r="C825" s="181"/>
      <c r="D825" s="181"/>
      <c r="E825" s="181"/>
      <c r="F825" s="181"/>
      <c r="G825" s="181"/>
      <c r="H825" s="181"/>
      <c r="I825" s="181"/>
      <c r="J825" s="181"/>
      <c r="K825" s="181"/>
      <c r="L825" s="181"/>
      <c r="M825" s="181"/>
      <c r="N825" s="180"/>
    </row>
    <row r="826" spans="1:14">
      <c r="A826" s="180"/>
      <c r="B826" s="181"/>
      <c r="C826" s="181"/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0"/>
    </row>
    <row r="827" spans="1:14">
      <c r="A827" s="180"/>
      <c r="B827" s="181"/>
      <c r="C827" s="181"/>
      <c r="D827" s="181"/>
      <c r="E827" s="181"/>
      <c r="F827" s="181"/>
      <c r="G827" s="181"/>
      <c r="H827" s="181"/>
      <c r="I827" s="181"/>
      <c r="J827" s="181"/>
      <c r="K827" s="181"/>
      <c r="L827" s="181"/>
      <c r="M827" s="181"/>
      <c r="N827" s="180"/>
    </row>
    <row r="828" spans="1:14">
      <c r="A828" s="180"/>
      <c r="B828" s="181"/>
      <c r="C828" s="181"/>
      <c r="D828" s="181"/>
      <c r="E828" s="181"/>
      <c r="F828" s="181"/>
      <c r="G828" s="181"/>
      <c r="H828" s="181"/>
      <c r="I828" s="181"/>
      <c r="J828" s="181"/>
      <c r="K828" s="181"/>
      <c r="L828" s="181"/>
      <c r="M828" s="181"/>
      <c r="N828" s="180"/>
    </row>
    <row r="829" spans="1:14">
      <c r="A829" s="180"/>
      <c r="B829" s="181"/>
      <c r="C829" s="181"/>
      <c r="D829" s="181"/>
      <c r="E829" s="181"/>
      <c r="F829" s="181"/>
      <c r="G829" s="181"/>
      <c r="H829" s="181"/>
      <c r="I829" s="181"/>
      <c r="J829" s="181"/>
      <c r="K829" s="181"/>
      <c r="L829" s="181"/>
      <c r="M829" s="181"/>
      <c r="N829" s="180"/>
    </row>
    <row r="830" spans="1:14">
      <c r="A830" s="180"/>
      <c r="B830" s="181"/>
      <c r="C830" s="181"/>
      <c r="D830" s="181"/>
      <c r="E830" s="181"/>
      <c r="F830" s="181"/>
      <c r="G830" s="181"/>
      <c r="H830" s="181"/>
      <c r="I830" s="181"/>
      <c r="J830" s="181"/>
      <c r="K830" s="181"/>
      <c r="L830" s="181"/>
      <c r="M830" s="181"/>
      <c r="N830" s="180"/>
    </row>
    <row r="831" spans="1:14">
      <c r="A831" s="180"/>
      <c r="B831" s="181"/>
      <c r="C831" s="181"/>
      <c r="D831" s="181"/>
      <c r="E831" s="181"/>
      <c r="F831" s="181"/>
      <c r="G831" s="181"/>
      <c r="H831" s="181"/>
      <c r="I831" s="181"/>
      <c r="J831" s="181"/>
      <c r="K831" s="181"/>
      <c r="L831" s="181"/>
      <c r="M831" s="181"/>
      <c r="N831" s="180"/>
    </row>
    <row r="832" spans="1:14">
      <c r="A832" s="180"/>
      <c r="B832" s="181"/>
      <c r="C832" s="181"/>
      <c r="D832" s="181"/>
      <c r="E832" s="181"/>
      <c r="F832" s="181"/>
      <c r="G832" s="181"/>
      <c r="H832" s="181"/>
      <c r="I832" s="181"/>
      <c r="J832" s="181"/>
      <c r="K832" s="181"/>
      <c r="L832" s="181"/>
      <c r="M832" s="181"/>
      <c r="N832" s="180"/>
    </row>
    <row r="833" spans="1:14">
      <c r="A833" s="180"/>
      <c r="B833" s="181"/>
      <c r="C833" s="181"/>
      <c r="D833" s="181"/>
      <c r="E833" s="181"/>
      <c r="F833" s="181"/>
      <c r="G833" s="181"/>
      <c r="H833" s="181"/>
      <c r="I833" s="181"/>
      <c r="J833" s="181"/>
      <c r="K833" s="181"/>
      <c r="L833" s="181"/>
      <c r="M833" s="181"/>
      <c r="N833" s="180"/>
    </row>
    <row r="834" spans="1:14">
      <c r="A834" s="180"/>
      <c r="B834" s="181"/>
      <c r="C834" s="181"/>
      <c r="D834" s="181"/>
      <c r="E834" s="181"/>
      <c r="F834" s="181"/>
      <c r="G834" s="181"/>
      <c r="H834" s="181"/>
      <c r="I834" s="181"/>
      <c r="J834" s="181"/>
      <c r="K834" s="181"/>
      <c r="L834" s="181"/>
      <c r="M834" s="181"/>
      <c r="N834" s="180"/>
    </row>
    <row r="835" spans="1:14">
      <c r="A835" s="180"/>
      <c r="B835" s="181"/>
      <c r="C835" s="181"/>
      <c r="D835" s="181"/>
      <c r="E835" s="181"/>
      <c r="F835" s="181"/>
      <c r="G835" s="181"/>
      <c r="H835" s="181"/>
      <c r="I835" s="181"/>
      <c r="J835" s="181"/>
      <c r="K835" s="181"/>
      <c r="L835" s="181"/>
      <c r="M835" s="181"/>
      <c r="N835" s="180"/>
    </row>
    <row r="836" spans="1:14">
      <c r="A836" s="180"/>
      <c r="B836" s="181"/>
      <c r="C836" s="181"/>
      <c r="D836" s="181"/>
      <c r="E836" s="181"/>
      <c r="F836" s="181"/>
      <c r="G836" s="181"/>
      <c r="H836" s="181"/>
      <c r="I836" s="181"/>
      <c r="J836" s="181"/>
      <c r="K836" s="181"/>
      <c r="L836" s="181"/>
      <c r="M836" s="181"/>
      <c r="N836" s="180"/>
    </row>
    <row r="837" spans="1:14">
      <c r="A837" s="180"/>
      <c r="B837" s="181"/>
      <c r="C837" s="181"/>
      <c r="D837" s="181"/>
      <c r="E837" s="181"/>
      <c r="F837" s="181"/>
      <c r="G837" s="181"/>
      <c r="H837" s="181"/>
      <c r="I837" s="181"/>
      <c r="J837" s="181"/>
      <c r="K837" s="181"/>
      <c r="L837" s="181"/>
      <c r="M837" s="181"/>
      <c r="N837" s="180"/>
    </row>
    <row r="838" spans="1:14">
      <c r="A838" s="180"/>
      <c r="B838" s="181"/>
      <c r="C838" s="181"/>
      <c r="D838" s="181"/>
      <c r="E838" s="181"/>
      <c r="F838" s="181"/>
      <c r="G838" s="181"/>
      <c r="H838" s="181"/>
      <c r="I838" s="181"/>
      <c r="J838" s="181"/>
      <c r="K838" s="181"/>
      <c r="L838" s="181"/>
      <c r="M838" s="181"/>
      <c r="N838" s="180"/>
    </row>
    <row r="839" spans="1:14">
      <c r="A839" s="180"/>
      <c r="B839" s="181"/>
      <c r="C839" s="181"/>
      <c r="D839" s="181"/>
      <c r="E839" s="181"/>
      <c r="F839" s="181"/>
      <c r="G839" s="181"/>
      <c r="H839" s="181"/>
      <c r="I839" s="181"/>
      <c r="J839" s="181"/>
      <c r="K839" s="181"/>
      <c r="L839" s="181"/>
      <c r="M839" s="181"/>
      <c r="N839" s="180"/>
    </row>
    <row r="840" spans="1:14">
      <c r="A840" s="180"/>
      <c r="B840" s="181"/>
      <c r="C840" s="181"/>
      <c r="D840" s="181"/>
      <c r="E840" s="181"/>
      <c r="F840" s="181"/>
      <c r="G840" s="181"/>
      <c r="H840" s="181"/>
      <c r="I840" s="181"/>
      <c r="J840" s="181"/>
      <c r="K840" s="181"/>
      <c r="L840" s="181"/>
      <c r="M840" s="181"/>
      <c r="N840" s="180"/>
    </row>
    <row r="841" spans="1:14">
      <c r="A841" s="180"/>
      <c r="B841" s="181"/>
      <c r="C841" s="181"/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0"/>
    </row>
    <row r="842" spans="1:14">
      <c r="A842" s="180"/>
      <c r="B842" s="181"/>
      <c r="C842" s="181"/>
      <c r="D842" s="181"/>
      <c r="E842" s="181"/>
      <c r="F842" s="181"/>
      <c r="G842" s="181"/>
      <c r="H842" s="181"/>
      <c r="I842" s="181"/>
      <c r="J842" s="181"/>
      <c r="K842" s="181"/>
      <c r="L842" s="181"/>
      <c r="M842" s="181"/>
      <c r="N842" s="180"/>
    </row>
    <row r="843" spans="1:14">
      <c r="A843" s="180"/>
      <c r="B843" s="181"/>
      <c r="C843" s="181"/>
      <c r="D843" s="181"/>
      <c r="E843" s="181"/>
      <c r="F843" s="181"/>
      <c r="G843" s="181"/>
      <c r="H843" s="181"/>
      <c r="I843" s="181"/>
      <c r="J843" s="181"/>
      <c r="K843" s="181"/>
      <c r="L843" s="181"/>
      <c r="M843" s="181"/>
      <c r="N843" s="180"/>
    </row>
    <row r="844" spans="1:14">
      <c r="A844" s="180"/>
      <c r="B844" s="181"/>
      <c r="C844" s="181"/>
      <c r="D844" s="181"/>
      <c r="E844" s="181"/>
      <c r="F844" s="181"/>
      <c r="G844" s="181"/>
      <c r="H844" s="181"/>
      <c r="I844" s="181"/>
      <c r="J844" s="181"/>
      <c r="K844" s="181"/>
      <c r="L844" s="181"/>
      <c r="M844" s="181"/>
      <c r="N844" s="180"/>
    </row>
    <row r="848" spans="1:1">
      <c r="A848" s="183"/>
    </row>
  </sheetData>
  <mergeCells count="697">
    <mergeCell ref="B1:M1"/>
    <mergeCell ref="B2:M2"/>
    <mergeCell ref="C3:D3"/>
    <mergeCell ref="E3:F3"/>
    <mergeCell ref="G3:H3"/>
    <mergeCell ref="I3:J3"/>
    <mergeCell ref="K3:L3"/>
    <mergeCell ref="C4:D4"/>
    <mergeCell ref="E4:F4"/>
    <mergeCell ref="G4:H4"/>
    <mergeCell ref="I4:J4"/>
    <mergeCell ref="K4:L4"/>
    <mergeCell ref="A8:E8"/>
    <mergeCell ref="K8:N8"/>
    <mergeCell ref="B12:M12"/>
    <mergeCell ref="B13:M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A26:E26"/>
    <mergeCell ref="K26:N26"/>
    <mergeCell ref="B27:M27"/>
    <mergeCell ref="B28:M28"/>
    <mergeCell ref="B29:C29"/>
    <mergeCell ref="D29:E29"/>
    <mergeCell ref="F29:G29"/>
    <mergeCell ref="H29:I29"/>
    <mergeCell ref="J29:K29"/>
    <mergeCell ref="L29:M29"/>
    <mergeCell ref="B30:C30"/>
    <mergeCell ref="D30:E30"/>
    <mergeCell ref="F30:G30"/>
    <mergeCell ref="H30:I30"/>
    <mergeCell ref="J30:K30"/>
    <mergeCell ref="L30:M30"/>
    <mergeCell ref="A51:E51"/>
    <mergeCell ref="K51:N51"/>
    <mergeCell ref="B53:M53"/>
    <mergeCell ref="B54:M54"/>
    <mergeCell ref="B55:C55"/>
    <mergeCell ref="D55:E55"/>
    <mergeCell ref="F55:G55"/>
    <mergeCell ref="H55:I55"/>
    <mergeCell ref="J55:K55"/>
    <mergeCell ref="L55:M55"/>
    <mergeCell ref="B56:C56"/>
    <mergeCell ref="D56:E56"/>
    <mergeCell ref="F56:G56"/>
    <mergeCell ref="H56:I56"/>
    <mergeCell ref="J56:K56"/>
    <mergeCell ref="L56:M56"/>
    <mergeCell ref="A76:E76"/>
    <mergeCell ref="K76:N76"/>
    <mergeCell ref="B78:M78"/>
    <mergeCell ref="B79:M79"/>
    <mergeCell ref="B80:C80"/>
    <mergeCell ref="D80:E80"/>
    <mergeCell ref="F80:G80"/>
    <mergeCell ref="H80:I80"/>
    <mergeCell ref="J80:K80"/>
    <mergeCell ref="L80:M80"/>
    <mergeCell ref="B81:C81"/>
    <mergeCell ref="D81:E81"/>
    <mergeCell ref="F81:G81"/>
    <mergeCell ref="H81:I81"/>
    <mergeCell ref="J81:K81"/>
    <mergeCell ref="L81:M81"/>
    <mergeCell ref="A100:E100"/>
    <mergeCell ref="K100:N100"/>
    <mergeCell ref="B102:M102"/>
    <mergeCell ref="B103:M103"/>
    <mergeCell ref="B104:C104"/>
    <mergeCell ref="D104:E104"/>
    <mergeCell ref="F104:G104"/>
    <mergeCell ref="H104:I104"/>
    <mergeCell ref="J104:K104"/>
    <mergeCell ref="L104:M104"/>
    <mergeCell ref="B105:C105"/>
    <mergeCell ref="D105:E105"/>
    <mergeCell ref="F105:G105"/>
    <mergeCell ref="H105:I105"/>
    <mergeCell ref="J105:K105"/>
    <mergeCell ref="L105:M105"/>
    <mergeCell ref="A125:E125"/>
    <mergeCell ref="K125:N125"/>
    <mergeCell ref="B126:M126"/>
    <mergeCell ref="B127:M127"/>
    <mergeCell ref="B128:C128"/>
    <mergeCell ref="D128:E128"/>
    <mergeCell ref="F128:G128"/>
    <mergeCell ref="H128:I128"/>
    <mergeCell ref="J128:K128"/>
    <mergeCell ref="L128:M128"/>
    <mergeCell ref="B129:C129"/>
    <mergeCell ref="D129:E129"/>
    <mergeCell ref="F129:G129"/>
    <mergeCell ref="H129:I129"/>
    <mergeCell ref="J129:K129"/>
    <mergeCell ref="L129:M129"/>
    <mergeCell ref="A153:E153"/>
    <mergeCell ref="K153:N153"/>
    <mergeCell ref="B154:M154"/>
    <mergeCell ref="B155:M155"/>
    <mergeCell ref="B156:C156"/>
    <mergeCell ref="D156:E156"/>
    <mergeCell ref="F156:G156"/>
    <mergeCell ref="H156:I156"/>
    <mergeCell ref="J156:K156"/>
    <mergeCell ref="L156:M156"/>
    <mergeCell ref="B157:C157"/>
    <mergeCell ref="D157:E157"/>
    <mergeCell ref="F157:G157"/>
    <mergeCell ref="H157:I157"/>
    <mergeCell ref="J157:K157"/>
    <mergeCell ref="L157:M157"/>
    <mergeCell ref="A180:E180"/>
    <mergeCell ref="K180:N180"/>
    <mergeCell ref="B181:M181"/>
    <mergeCell ref="B182:M182"/>
    <mergeCell ref="B183:C183"/>
    <mergeCell ref="D183:E183"/>
    <mergeCell ref="F183:G183"/>
    <mergeCell ref="H183:I183"/>
    <mergeCell ref="J183:K183"/>
    <mergeCell ref="L183:M183"/>
    <mergeCell ref="B184:C184"/>
    <mergeCell ref="D184:E184"/>
    <mergeCell ref="F184:G184"/>
    <mergeCell ref="H184:I184"/>
    <mergeCell ref="J184:K184"/>
    <mergeCell ref="L184:M184"/>
    <mergeCell ref="A207:E207"/>
    <mergeCell ref="K207:N207"/>
    <mergeCell ref="C209:L209"/>
    <mergeCell ref="B210:M210"/>
    <mergeCell ref="B211:C211"/>
    <mergeCell ref="D211:E211"/>
    <mergeCell ref="F211:G211"/>
    <mergeCell ref="H211:I211"/>
    <mergeCell ref="J211:K211"/>
    <mergeCell ref="L211:M211"/>
    <mergeCell ref="B212:C212"/>
    <mergeCell ref="D212:E212"/>
    <mergeCell ref="F212:G212"/>
    <mergeCell ref="H212:I212"/>
    <mergeCell ref="J212:K212"/>
    <mergeCell ref="L212:M212"/>
    <mergeCell ref="A236:E236"/>
    <mergeCell ref="K236:N236"/>
    <mergeCell ref="B237:M237"/>
    <mergeCell ref="B238:M238"/>
    <mergeCell ref="B239:C239"/>
    <mergeCell ref="D239:E239"/>
    <mergeCell ref="F239:G239"/>
    <mergeCell ref="H239:I239"/>
    <mergeCell ref="J239:K239"/>
    <mergeCell ref="L239:M239"/>
    <mergeCell ref="B240:C240"/>
    <mergeCell ref="D240:E240"/>
    <mergeCell ref="F240:G240"/>
    <mergeCell ref="H240:I240"/>
    <mergeCell ref="J240:K240"/>
    <mergeCell ref="L240:M240"/>
    <mergeCell ref="A268:E268"/>
    <mergeCell ref="K268:N268"/>
    <mergeCell ref="B269:M269"/>
    <mergeCell ref="B270:M270"/>
    <mergeCell ref="A300:E300"/>
    <mergeCell ref="K300:N300"/>
    <mergeCell ref="A302:E302"/>
    <mergeCell ref="K302:N302"/>
    <mergeCell ref="B303:M303"/>
    <mergeCell ref="B304:M304"/>
    <mergeCell ref="B305:C305"/>
    <mergeCell ref="D305:E305"/>
    <mergeCell ref="F305:G305"/>
    <mergeCell ref="H305:I305"/>
    <mergeCell ref="J305:K305"/>
    <mergeCell ref="L305:M305"/>
    <mergeCell ref="B306:C306"/>
    <mergeCell ref="D306:E306"/>
    <mergeCell ref="F306:G306"/>
    <mergeCell ref="H306:I306"/>
    <mergeCell ref="J306:K306"/>
    <mergeCell ref="L306:M306"/>
    <mergeCell ref="M309:N309"/>
    <mergeCell ref="M311:N311"/>
    <mergeCell ref="M313:N313"/>
    <mergeCell ref="A325:E325"/>
    <mergeCell ref="K325:N325"/>
    <mergeCell ref="B326:M326"/>
    <mergeCell ref="B327:L327"/>
    <mergeCell ref="B328:C328"/>
    <mergeCell ref="D328:E328"/>
    <mergeCell ref="F328:G328"/>
    <mergeCell ref="H328:I328"/>
    <mergeCell ref="J328:K328"/>
    <mergeCell ref="L328:M328"/>
    <mergeCell ref="B329:C329"/>
    <mergeCell ref="D329:E329"/>
    <mergeCell ref="F329:G329"/>
    <mergeCell ref="H329:I329"/>
    <mergeCell ref="J329:K329"/>
    <mergeCell ref="L329:M329"/>
    <mergeCell ref="A349:E349"/>
    <mergeCell ref="K349:N349"/>
    <mergeCell ref="B350:M350"/>
    <mergeCell ref="B351:L351"/>
    <mergeCell ref="B352:C352"/>
    <mergeCell ref="D352:E352"/>
    <mergeCell ref="F352:G352"/>
    <mergeCell ref="H352:I352"/>
    <mergeCell ref="J352:K352"/>
    <mergeCell ref="L352:M352"/>
    <mergeCell ref="B353:C353"/>
    <mergeCell ref="D353:E353"/>
    <mergeCell ref="F353:G353"/>
    <mergeCell ref="H353:I353"/>
    <mergeCell ref="J353:K353"/>
    <mergeCell ref="L353:M353"/>
    <mergeCell ref="A369:E369"/>
    <mergeCell ref="K369:N369"/>
    <mergeCell ref="B370:M370"/>
    <mergeCell ref="B371:L371"/>
    <mergeCell ref="B372:C372"/>
    <mergeCell ref="D372:E372"/>
    <mergeCell ref="F372:G372"/>
    <mergeCell ref="H372:I372"/>
    <mergeCell ref="J372:K372"/>
    <mergeCell ref="L372:M372"/>
    <mergeCell ref="B373:C373"/>
    <mergeCell ref="D373:E373"/>
    <mergeCell ref="F373:G373"/>
    <mergeCell ref="H373:I373"/>
    <mergeCell ref="J373:K373"/>
    <mergeCell ref="L373:M373"/>
    <mergeCell ref="A386:E386"/>
    <mergeCell ref="K386:N386"/>
    <mergeCell ref="B387:M387"/>
    <mergeCell ref="B388:M388"/>
    <mergeCell ref="B389:C389"/>
    <mergeCell ref="D389:E389"/>
    <mergeCell ref="F389:G389"/>
    <mergeCell ref="H389:I389"/>
    <mergeCell ref="J389:K389"/>
    <mergeCell ref="L389:M389"/>
    <mergeCell ref="B390:C390"/>
    <mergeCell ref="D390:E390"/>
    <mergeCell ref="F390:G390"/>
    <mergeCell ref="H390:I390"/>
    <mergeCell ref="J390:K390"/>
    <mergeCell ref="L390:M390"/>
    <mergeCell ref="A409:E409"/>
    <mergeCell ref="K409:N409"/>
    <mergeCell ref="B410:M410"/>
    <mergeCell ref="B411:M411"/>
    <mergeCell ref="B412:C412"/>
    <mergeCell ref="D412:E412"/>
    <mergeCell ref="F412:G412"/>
    <mergeCell ref="H412:I412"/>
    <mergeCell ref="J412:K412"/>
    <mergeCell ref="L412:M412"/>
    <mergeCell ref="B413:C413"/>
    <mergeCell ref="D413:E413"/>
    <mergeCell ref="F413:G413"/>
    <mergeCell ref="H413:I413"/>
    <mergeCell ref="J413:K413"/>
    <mergeCell ref="L413:M413"/>
    <mergeCell ref="A426:E426"/>
    <mergeCell ref="K426:N426"/>
    <mergeCell ref="B429:M429"/>
    <mergeCell ref="B430:M430"/>
    <mergeCell ref="B431:C431"/>
    <mergeCell ref="D431:E431"/>
    <mergeCell ref="F431:G431"/>
    <mergeCell ref="H431:I431"/>
    <mergeCell ref="J431:K431"/>
    <mergeCell ref="L431:M431"/>
    <mergeCell ref="B432:C432"/>
    <mergeCell ref="D432:E432"/>
    <mergeCell ref="F432:G432"/>
    <mergeCell ref="H432:I432"/>
    <mergeCell ref="J432:K432"/>
    <mergeCell ref="L432:M432"/>
    <mergeCell ref="A442:E442"/>
    <mergeCell ref="K442:N442"/>
    <mergeCell ref="B443:M443"/>
    <mergeCell ref="B444:M444"/>
    <mergeCell ref="B445:C445"/>
    <mergeCell ref="D445:E445"/>
    <mergeCell ref="F445:G445"/>
    <mergeCell ref="H445:I445"/>
    <mergeCell ref="J445:K445"/>
    <mergeCell ref="L445:M445"/>
    <mergeCell ref="B446:C446"/>
    <mergeCell ref="D446:E446"/>
    <mergeCell ref="F446:G446"/>
    <mergeCell ref="H446:I446"/>
    <mergeCell ref="J446:K446"/>
    <mergeCell ref="L446:M446"/>
    <mergeCell ref="A470:E470"/>
    <mergeCell ref="K470:N470"/>
    <mergeCell ref="B471:M471"/>
    <mergeCell ref="B472:M472"/>
    <mergeCell ref="B473:C473"/>
    <mergeCell ref="D473:E473"/>
    <mergeCell ref="F473:G473"/>
    <mergeCell ref="H473:I473"/>
    <mergeCell ref="J473:K473"/>
    <mergeCell ref="L473:M473"/>
    <mergeCell ref="B474:C474"/>
    <mergeCell ref="D474:E474"/>
    <mergeCell ref="F474:G474"/>
    <mergeCell ref="H474:I474"/>
    <mergeCell ref="J474:K474"/>
    <mergeCell ref="L474:M474"/>
    <mergeCell ref="M477:N477"/>
    <mergeCell ref="M478:N478"/>
    <mergeCell ref="M479:N479"/>
    <mergeCell ref="M480:N480"/>
    <mergeCell ref="M481:N481"/>
    <mergeCell ref="M482:N482"/>
    <mergeCell ref="M483:N483"/>
    <mergeCell ref="M484:N484"/>
    <mergeCell ref="M485:N485"/>
    <mergeCell ref="M486:N486"/>
    <mergeCell ref="A487:E487"/>
    <mergeCell ref="K487:N487"/>
    <mergeCell ref="B489:M489"/>
    <mergeCell ref="B490:M490"/>
    <mergeCell ref="B491:C491"/>
    <mergeCell ref="D491:E491"/>
    <mergeCell ref="F491:G491"/>
    <mergeCell ref="H491:I491"/>
    <mergeCell ref="J491:K491"/>
    <mergeCell ref="L491:M491"/>
    <mergeCell ref="B492:C492"/>
    <mergeCell ref="D492:E492"/>
    <mergeCell ref="F492:G492"/>
    <mergeCell ref="H492:I492"/>
    <mergeCell ref="J492:K492"/>
    <mergeCell ref="L492:M492"/>
    <mergeCell ref="M495:N495"/>
    <mergeCell ref="M497:N497"/>
    <mergeCell ref="M499:N499"/>
    <mergeCell ref="M500:N500"/>
    <mergeCell ref="M501:N501"/>
    <mergeCell ref="M502:N502"/>
    <mergeCell ref="M503:N503"/>
    <mergeCell ref="A505:E505"/>
    <mergeCell ref="K505:N505"/>
    <mergeCell ref="B506:M506"/>
    <mergeCell ref="B507:M507"/>
    <mergeCell ref="B508:C508"/>
    <mergeCell ref="D508:E508"/>
    <mergeCell ref="F508:G508"/>
    <mergeCell ref="H508:I508"/>
    <mergeCell ref="J508:K508"/>
    <mergeCell ref="L508:M508"/>
    <mergeCell ref="B509:C509"/>
    <mergeCell ref="D509:E509"/>
    <mergeCell ref="F509:G509"/>
    <mergeCell ref="H509:I509"/>
    <mergeCell ref="J509:K509"/>
    <mergeCell ref="L509:M509"/>
    <mergeCell ref="M512:N512"/>
    <mergeCell ref="M513:N513"/>
    <mergeCell ref="M514:N514"/>
    <mergeCell ref="M515:N515"/>
    <mergeCell ref="M516:N516"/>
    <mergeCell ref="M517:N517"/>
    <mergeCell ref="M518:N518"/>
    <mergeCell ref="M519:N519"/>
    <mergeCell ref="M520:N520"/>
    <mergeCell ref="A522:E522"/>
    <mergeCell ref="K522:N522"/>
    <mergeCell ref="B525:M525"/>
    <mergeCell ref="B526:M526"/>
    <mergeCell ref="B527:C527"/>
    <mergeCell ref="D527:E527"/>
    <mergeCell ref="F527:G527"/>
    <mergeCell ref="H527:I527"/>
    <mergeCell ref="J527:K527"/>
    <mergeCell ref="L527:M527"/>
    <mergeCell ref="B528:C528"/>
    <mergeCell ref="D528:E528"/>
    <mergeCell ref="F528:G528"/>
    <mergeCell ref="H528:I528"/>
    <mergeCell ref="J528:K528"/>
    <mergeCell ref="L528:M528"/>
    <mergeCell ref="M531:N531"/>
    <mergeCell ref="M532:N532"/>
    <mergeCell ref="M533:N533"/>
    <mergeCell ref="M534:N534"/>
    <mergeCell ref="M535:N535"/>
    <mergeCell ref="M536:N536"/>
    <mergeCell ref="M537:N537"/>
    <mergeCell ref="A539:E539"/>
    <mergeCell ref="K539:N539"/>
    <mergeCell ref="B540:M540"/>
    <mergeCell ref="B541:M541"/>
    <mergeCell ref="B542:C542"/>
    <mergeCell ref="D542:E542"/>
    <mergeCell ref="F542:G542"/>
    <mergeCell ref="H542:I542"/>
    <mergeCell ref="J542:K542"/>
    <mergeCell ref="L542:M542"/>
    <mergeCell ref="B543:C543"/>
    <mergeCell ref="D543:E543"/>
    <mergeCell ref="F543:G543"/>
    <mergeCell ref="H543:I543"/>
    <mergeCell ref="J543:K543"/>
    <mergeCell ref="L543:M543"/>
    <mergeCell ref="M546:N546"/>
    <mergeCell ref="M547:N547"/>
    <mergeCell ref="M548:N548"/>
    <mergeCell ref="M549:N549"/>
    <mergeCell ref="M550:N550"/>
    <mergeCell ref="M551:N551"/>
    <mergeCell ref="M552:N552"/>
    <mergeCell ref="M553:N553"/>
    <mergeCell ref="M554:N554"/>
    <mergeCell ref="M555:N555"/>
    <mergeCell ref="M556:N556"/>
    <mergeCell ref="M557:N557"/>
    <mergeCell ref="M558:N558"/>
    <mergeCell ref="A559:E559"/>
    <mergeCell ref="K559:N559"/>
    <mergeCell ref="B562:M562"/>
    <mergeCell ref="B563:M563"/>
    <mergeCell ref="B564:C564"/>
    <mergeCell ref="D564:E564"/>
    <mergeCell ref="F564:G564"/>
    <mergeCell ref="H564:I564"/>
    <mergeCell ref="J564:K564"/>
    <mergeCell ref="L564:M564"/>
    <mergeCell ref="B565:C565"/>
    <mergeCell ref="D565:E565"/>
    <mergeCell ref="F565:G565"/>
    <mergeCell ref="H565:I565"/>
    <mergeCell ref="J565:K565"/>
    <mergeCell ref="L565:M565"/>
    <mergeCell ref="M568:N568"/>
    <mergeCell ref="M569:N569"/>
    <mergeCell ref="M570:N570"/>
    <mergeCell ref="M571:N571"/>
    <mergeCell ref="M572:N572"/>
    <mergeCell ref="M573:N573"/>
    <mergeCell ref="A574:E574"/>
    <mergeCell ref="K574:N574"/>
    <mergeCell ref="B575:M575"/>
    <mergeCell ref="B576:M576"/>
    <mergeCell ref="B577:C577"/>
    <mergeCell ref="D577:E577"/>
    <mergeCell ref="F577:G577"/>
    <mergeCell ref="H577:I577"/>
    <mergeCell ref="J577:K577"/>
    <mergeCell ref="L577:M577"/>
    <mergeCell ref="B578:C578"/>
    <mergeCell ref="D578:E578"/>
    <mergeCell ref="F578:G578"/>
    <mergeCell ref="H578:I578"/>
    <mergeCell ref="J578:K578"/>
    <mergeCell ref="L578:M578"/>
    <mergeCell ref="M581:N581"/>
    <mergeCell ref="M582:N582"/>
    <mergeCell ref="M583:N583"/>
    <mergeCell ref="M584:N584"/>
    <mergeCell ref="M585:N585"/>
    <mergeCell ref="M586:N586"/>
    <mergeCell ref="M587:N587"/>
    <mergeCell ref="A588:E588"/>
    <mergeCell ref="K588:N588"/>
    <mergeCell ref="B591:M591"/>
    <mergeCell ref="B592:M592"/>
    <mergeCell ref="B593:C593"/>
    <mergeCell ref="D593:E593"/>
    <mergeCell ref="F593:G593"/>
    <mergeCell ref="H593:I593"/>
    <mergeCell ref="J593:K593"/>
    <mergeCell ref="L593:M593"/>
    <mergeCell ref="B594:C594"/>
    <mergeCell ref="D594:E594"/>
    <mergeCell ref="F594:G594"/>
    <mergeCell ref="H594:I594"/>
    <mergeCell ref="J594:K594"/>
    <mergeCell ref="L594:M594"/>
    <mergeCell ref="M597:N597"/>
    <mergeCell ref="M598:N598"/>
    <mergeCell ref="M599:N599"/>
    <mergeCell ref="M600:N600"/>
    <mergeCell ref="M601:N601"/>
    <mergeCell ref="M603:N603"/>
    <mergeCell ref="M604:N604"/>
    <mergeCell ref="M605:N605"/>
    <mergeCell ref="M606:N606"/>
    <mergeCell ref="M607:N607"/>
    <mergeCell ref="M608:N608"/>
    <mergeCell ref="M609:N609"/>
    <mergeCell ref="M610:N610"/>
    <mergeCell ref="M611:N611"/>
    <mergeCell ref="A612:E612"/>
    <mergeCell ref="K612:N612"/>
    <mergeCell ref="A631:E631"/>
    <mergeCell ref="K631:N631"/>
    <mergeCell ref="B636:M636"/>
    <mergeCell ref="B639:D639"/>
    <mergeCell ref="E639:F639"/>
    <mergeCell ref="G639:H639"/>
    <mergeCell ref="I639:J639"/>
    <mergeCell ref="K639:M639"/>
    <mergeCell ref="B640:D640"/>
    <mergeCell ref="E640:F640"/>
    <mergeCell ref="G640:H640"/>
    <mergeCell ref="I640:J640"/>
    <mergeCell ref="K640:M640"/>
    <mergeCell ref="A656:E656"/>
    <mergeCell ref="K656:N656"/>
    <mergeCell ref="B657:M657"/>
    <mergeCell ref="B660:D660"/>
    <mergeCell ref="E660:F660"/>
    <mergeCell ref="G660:H660"/>
    <mergeCell ref="I660:J660"/>
    <mergeCell ref="K660:M660"/>
    <mergeCell ref="B661:D661"/>
    <mergeCell ref="E661:F661"/>
    <mergeCell ref="G661:H661"/>
    <mergeCell ref="I661:J661"/>
    <mergeCell ref="K661:M661"/>
    <mergeCell ref="A675:E675"/>
    <mergeCell ref="K675:N675"/>
    <mergeCell ref="B679:M679"/>
    <mergeCell ref="B682:D682"/>
    <mergeCell ref="E682:F682"/>
    <mergeCell ref="G682:H682"/>
    <mergeCell ref="I682:J682"/>
    <mergeCell ref="K682:M682"/>
    <mergeCell ref="B683:D683"/>
    <mergeCell ref="E683:F683"/>
    <mergeCell ref="G683:H683"/>
    <mergeCell ref="I683:J683"/>
    <mergeCell ref="K683:M683"/>
    <mergeCell ref="A697:E697"/>
    <mergeCell ref="K697:N697"/>
    <mergeCell ref="B699:M699"/>
    <mergeCell ref="B702:D702"/>
    <mergeCell ref="E702:F702"/>
    <mergeCell ref="G702:H702"/>
    <mergeCell ref="I702:J702"/>
    <mergeCell ref="K702:M702"/>
    <mergeCell ref="B703:D703"/>
    <mergeCell ref="E703:F703"/>
    <mergeCell ref="G703:H703"/>
    <mergeCell ref="I703:J703"/>
    <mergeCell ref="K703:M703"/>
    <mergeCell ref="A713:E713"/>
    <mergeCell ref="K713:N713"/>
    <mergeCell ref="B715:M715"/>
    <mergeCell ref="B718:D718"/>
    <mergeCell ref="E718:F718"/>
    <mergeCell ref="G718:H718"/>
    <mergeCell ref="I718:J718"/>
    <mergeCell ref="K718:M718"/>
    <mergeCell ref="B719:D719"/>
    <mergeCell ref="E719:F719"/>
    <mergeCell ref="G719:H719"/>
    <mergeCell ref="I719:J719"/>
    <mergeCell ref="K719:M719"/>
    <mergeCell ref="A735:E735"/>
    <mergeCell ref="K735:N735"/>
    <mergeCell ref="B736:M736"/>
    <mergeCell ref="B739:D739"/>
    <mergeCell ref="E739:F739"/>
    <mergeCell ref="G739:H739"/>
    <mergeCell ref="I739:J739"/>
    <mergeCell ref="K739:M739"/>
    <mergeCell ref="B740:D740"/>
    <mergeCell ref="E740:F740"/>
    <mergeCell ref="G740:H740"/>
    <mergeCell ref="I740:J740"/>
    <mergeCell ref="K740:M740"/>
    <mergeCell ref="A749:E749"/>
    <mergeCell ref="K749:N749"/>
    <mergeCell ref="B752:M752"/>
    <mergeCell ref="B755:D755"/>
    <mergeCell ref="E755:F755"/>
    <mergeCell ref="G755:H755"/>
    <mergeCell ref="I755:J755"/>
    <mergeCell ref="K755:M755"/>
    <mergeCell ref="B756:D756"/>
    <mergeCell ref="E756:F756"/>
    <mergeCell ref="G756:H756"/>
    <mergeCell ref="I756:J756"/>
    <mergeCell ref="K756:M756"/>
    <mergeCell ref="A765:E765"/>
    <mergeCell ref="K765:N765"/>
    <mergeCell ref="B768:M768"/>
    <mergeCell ref="B771:D771"/>
    <mergeCell ref="E771:F771"/>
    <mergeCell ref="G771:H771"/>
    <mergeCell ref="I771:J771"/>
    <mergeCell ref="K771:M771"/>
    <mergeCell ref="B772:D772"/>
    <mergeCell ref="E772:F772"/>
    <mergeCell ref="G772:H772"/>
    <mergeCell ref="I772:J772"/>
    <mergeCell ref="K772:M772"/>
    <mergeCell ref="A791:E791"/>
    <mergeCell ref="K791:N791"/>
    <mergeCell ref="A792:D792"/>
    <mergeCell ref="A3:A4"/>
    <mergeCell ref="A14:A17"/>
    <mergeCell ref="A29:A32"/>
    <mergeCell ref="A55:A58"/>
    <mergeCell ref="A80:A83"/>
    <mergeCell ref="A104:A107"/>
    <mergeCell ref="A128:A131"/>
    <mergeCell ref="A156:A159"/>
    <mergeCell ref="A183:A186"/>
    <mergeCell ref="A211:A214"/>
    <mergeCell ref="A239:A242"/>
    <mergeCell ref="A305:A308"/>
    <mergeCell ref="A328:A331"/>
    <mergeCell ref="A352:A355"/>
    <mergeCell ref="A372:A375"/>
    <mergeCell ref="A389:A392"/>
    <mergeCell ref="A412:A415"/>
    <mergeCell ref="A431:A434"/>
    <mergeCell ref="A445:A448"/>
    <mergeCell ref="A473:A476"/>
    <mergeCell ref="A491:A494"/>
    <mergeCell ref="A508:A511"/>
    <mergeCell ref="A527:A530"/>
    <mergeCell ref="A542:A545"/>
    <mergeCell ref="A564:A567"/>
    <mergeCell ref="A577:A580"/>
    <mergeCell ref="A593:A596"/>
    <mergeCell ref="A639:A642"/>
    <mergeCell ref="A660:A663"/>
    <mergeCell ref="A682:A685"/>
    <mergeCell ref="A702:A705"/>
    <mergeCell ref="A718:A721"/>
    <mergeCell ref="A739:A742"/>
    <mergeCell ref="A755:A758"/>
    <mergeCell ref="A771:A774"/>
    <mergeCell ref="N3:N4"/>
    <mergeCell ref="N14:N17"/>
    <mergeCell ref="N29:N32"/>
    <mergeCell ref="N55:N58"/>
    <mergeCell ref="N80:N83"/>
    <mergeCell ref="N104:N107"/>
    <mergeCell ref="N128:N131"/>
    <mergeCell ref="N156:N159"/>
    <mergeCell ref="N183:N186"/>
    <mergeCell ref="N211:N214"/>
    <mergeCell ref="N239:N242"/>
    <mergeCell ref="N305:N308"/>
    <mergeCell ref="N328:N331"/>
    <mergeCell ref="N352:N355"/>
    <mergeCell ref="N372:N375"/>
    <mergeCell ref="N389:N392"/>
    <mergeCell ref="N412:N415"/>
    <mergeCell ref="N431:N434"/>
    <mergeCell ref="N445:N448"/>
    <mergeCell ref="N473:N476"/>
    <mergeCell ref="N491:N494"/>
    <mergeCell ref="N508:N511"/>
    <mergeCell ref="N527:N530"/>
    <mergeCell ref="N542:N545"/>
    <mergeCell ref="N564:N567"/>
    <mergeCell ref="N577:N580"/>
    <mergeCell ref="N593:N596"/>
    <mergeCell ref="N639:N642"/>
    <mergeCell ref="N660:N663"/>
    <mergeCell ref="N682:N685"/>
    <mergeCell ref="N702:N705"/>
    <mergeCell ref="N718:N721"/>
    <mergeCell ref="N739:N742"/>
    <mergeCell ref="N755:N758"/>
    <mergeCell ref="N771:N774"/>
    <mergeCell ref="B737:M738"/>
    <mergeCell ref="B753:M754"/>
    <mergeCell ref="B769:M770"/>
    <mergeCell ref="B716:M717"/>
    <mergeCell ref="B700:M701"/>
    <mergeCell ref="B658:M659"/>
    <mergeCell ref="B637:M638"/>
    <mergeCell ref="B680:M681"/>
  </mergeCells>
  <printOptions horizontalCentered="1"/>
  <pageMargins left="0.196850393700787" right="0.196850393700787" top="0.590551181102362" bottom="0.393700787401575" header="0.196850393700787" footer="0.196850393700787"/>
  <pageSetup paperSize="9" scale="58" firstPageNumber="149" orientation="portrait" useFirstPageNumber="1"/>
  <headerFooter alignWithMargins="0">
    <oddHeader>&amp;L&amp;"Times New Roman,Normal"&amp;16Formation professionnelle&amp;R&amp;"Times New Roman,Normal"&amp;16التكوين المهني</oddHeader>
    <oddFooter>&amp;C&amp;"Times New Roman,Normal"&amp;14&amp;P</oddFooter>
  </headerFooter>
  <rowBreaks count="24" manualBreakCount="24">
    <brk id="26" max="13" man="1"/>
    <brk id="52" max="13" man="1"/>
    <brk id="77" max="13" man="1"/>
    <brk id="101" max="13" man="1"/>
    <brk id="125" max="13" man="1"/>
    <brk id="153" max="13" man="1"/>
    <brk id="180" max="13" man="1"/>
    <brk id="207" max="13" man="1"/>
    <brk id="236" max="13" man="1"/>
    <brk id="268" max="13" man="1"/>
    <brk id="300" max="13" man="1"/>
    <brk id="325" max="13" man="1"/>
    <brk id="349" max="13" man="1"/>
    <brk id="369" max="13" man="1"/>
    <brk id="386" max="13" man="1"/>
    <brk id="409" max="13" man="1"/>
    <brk id="442" max="13" man="1"/>
    <brk id="470" max="13" man="1"/>
    <brk id="505" max="13" man="1"/>
    <brk id="539" max="13" man="1"/>
    <brk id="574" max="13" man="1"/>
    <brk id="656" max="11" man="1"/>
    <brk id="697" max="11" man="1"/>
    <brk id="749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0"/>
  <sheetViews>
    <sheetView tabSelected="1" view="pageBreakPreview" zoomScale="90" zoomScaleNormal="100" topLeftCell="A7" workbookViewId="0">
      <selection activeCell="S11" sqref="S11"/>
    </sheetView>
  </sheetViews>
  <sheetFormatPr defaultColWidth="11" defaultRowHeight="12.75"/>
  <cols>
    <col min="9" max="9" width="11.4285714285714" style="1"/>
    <col min="10" max="10" width="6.71428571428571" style="1" customWidth="1"/>
    <col min="11" max="11" width="11.4285714285714" style="1"/>
  </cols>
  <sheetData>
    <row r="1" ht="39.95" customHeight="1" spans="1:8">
      <c r="A1" s="1"/>
      <c r="B1" s="1"/>
      <c r="C1" s="1"/>
      <c r="D1" s="1"/>
      <c r="E1" s="1"/>
      <c r="F1" s="1"/>
      <c r="G1" s="1"/>
      <c r="H1" s="1"/>
    </row>
    <row r="2" ht="39.95" customHeight="1" spans="1:8">
      <c r="A2" s="1"/>
      <c r="B2" s="1"/>
      <c r="C2" s="1"/>
      <c r="D2" s="1"/>
      <c r="E2" s="1"/>
      <c r="F2" s="1"/>
      <c r="G2" s="1"/>
      <c r="H2" s="1"/>
    </row>
    <row r="3" ht="39.95" customHeight="1" spans="1:11">
      <c r="A3" s="2" t="s">
        <v>355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39.95" customHeight="1" spans="1:11">
      <c r="A4" s="3" t="s">
        <v>356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39.95" customHeight="1" spans="1:8">
      <c r="A5" s="4"/>
      <c r="B5" s="4"/>
      <c r="C5" s="4"/>
      <c r="D5" s="4"/>
      <c r="E5" s="4"/>
      <c r="F5" s="4"/>
      <c r="G5" s="4"/>
      <c r="H5" s="5"/>
    </row>
    <row r="6" ht="39.95" customHeight="1" spans="1:8">
      <c r="A6" s="4"/>
      <c r="B6" s="4"/>
      <c r="C6" s="4"/>
      <c r="D6" s="4"/>
      <c r="E6" s="4"/>
      <c r="F6" s="4"/>
      <c r="G6" s="4"/>
      <c r="H6" s="6"/>
    </row>
    <row r="7" ht="39.95" customHeight="1" spans="1:13">
      <c r="A7" s="4"/>
      <c r="B7" s="4"/>
      <c r="C7" s="4"/>
      <c r="D7" s="4"/>
      <c r="E7" s="4"/>
      <c r="F7" s="4"/>
      <c r="G7" s="7"/>
      <c r="H7" s="8"/>
      <c r="J7" s="28"/>
      <c r="K7" s="28"/>
      <c r="L7" s="28"/>
      <c r="M7" s="28"/>
    </row>
    <row r="8" ht="39.95" customHeight="1" spans="1:13">
      <c r="A8" s="4"/>
      <c r="B8" s="4"/>
      <c r="C8" s="4"/>
      <c r="D8" s="4"/>
      <c r="E8" s="4"/>
      <c r="F8" s="4"/>
      <c r="G8" s="7"/>
      <c r="H8" s="8"/>
      <c r="J8" s="28"/>
      <c r="K8" s="28"/>
      <c r="L8" s="28"/>
      <c r="M8" s="28"/>
    </row>
    <row r="9" ht="39.95" customHeight="1" spans="1:13">
      <c r="A9" s="4"/>
      <c r="B9" s="4"/>
      <c r="C9" s="4"/>
      <c r="D9" s="4"/>
      <c r="E9" s="4"/>
      <c r="F9" s="4"/>
      <c r="G9" s="7"/>
      <c r="H9" s="8"/>
      <c r="L9" s="29"/>
      <c r="M9" s="29"/>
    </row>
    <row r="10" ht="39.95" customHeight="1" spans="1:8">
      <c r="A10" s="4"/>
      <c r="B10" s="4"/>
      <c r="C10" s="4"/>
      <c r="D10" s="4"/>
      <c r="E10" s="4"/>
      <c r="F10" s="4"/>
      <c r="G10" s="7"/>
      <c r="H10" s="8"/>
    </row>
    <row r="11" ht="39.95" customHeight="1" spans="1:8">
      <c r="A11" s="4"/>
      <c r="B11" s="4"/>
      <c r="C11" s="4"/>
      <c r="D11" s="4"/>
      <c r="E11" s="4"/>
      <c r="F11" s="4"/>
      <c r="G11" s="9"/>
      <c r="H11" s="10"/>
    </row>
    <row r="12" ht="39.95" customHeight="1" spans="1:8">
      <c r="A12" s="4"/>
      <c r="B12" s="4"/>
      <c r="C12" s="4"/>
      <c r="D12" s="4"/>
      <c r="E12" s="4"/>
      <c r="F12" s="4"/>
      <c r="G12" s="11"/>
      <c r="H12" s="10"/>
    </row>
    <row r="13" ht="39.95" customHeight="1" spans="1:8">
      <c r="A13" s="4"/>
      <c r="B13" s="4"/>
      <c r="C13" s="4"/>
      <c r="D13" s="4"/>
      <c r="E13" s="4"/>
      <c r="F13" s="4"/>
      <c r="G13" s="12"/>
      <c r="H13" s="13"/>
    </row>
    <row r="14" ht="39.95" customHeight="1" spans="1:14">
      <c r="A14" s="4"/>
      <c r="B14" s="4"/>
      <c r="C14" s="4"/>
      <c r="D14" s="4"/>
      <c r="E14" s="4"/>
      <c r="F14" s="4"/>
      <c r="G14" s="12"/>
      <c r="H14" s="13"/>
      <c r="N14" s="30"/>
    </row>
    <row r="15" ht="39.95" customHeight="1" spans="1:14">
      <c r="A15" s="4"/>
      <c r="B15" s="4"/>
      <c r="C15" s="4"/>
      <c r="D15" s="4"/>
      <c r="E15" s="4"/>
      <c r="F15" s="4"/>
      <c r="G15" s="12"/>
      <c r="H15" s="13"/>
      <c r="N15" s="31"/>
    </row>
    <row r="16" ht="15.75" spans="1:14">
      <c r="A16" s="4"/>
      <c r="B16" s="4"/>
      <c r="C16" s="4"/>
      <c r="D16" s="4"/>
      <c r="E16" s="4"/>
      <c r="F16" s="4"/>
      <c r="G16" s="12"/>
      <c r="H16" s="13"/>
      <c r="N16" s="13"/>
    </row>
    <row r="17" ht="15.75" customHeight="1" spans="1:8">
      <c r="A17" s="4"/>
      <c r="B17" s="4"/>
      <c r="C17" s="4"/>
      <c r="D17" s="4"/>
      <c r="E17" s="4"/>
      <c r="F17" s="4"/>
      <c r="G17" s="14"/>
      <c r="H17" s="13"/>
    </row>
    <row r="18" ht="15.75" spans="1:8">
      <c r="A18" s="4"/>
      <c r="B18" s="4"/>
      <c r="C18" s="4"/>
      <c r="D18" s="4"/>
      <c r="E18" s="4"/>
      <c r="F18" s="4"/>
      <c r="G18" s="11"/>
      <c r="H18" s="15"/>
    </row>
    <row r="19" ht="18.75" spans="1:19">
      <c r="A19" s="4"/>
      <c r="B19" s="4"/>
      <c r="C19" s="4"/>
      <c r="D19" s="4"/>
      <c r="E19" s="4"/>
      <c r="F19" s="4"/>
      <c r="G19" s="12"/>
      <c r="H19" s="13"/>
      <c r="M19" s="32"/>
      <c r="N19" s="33"/>
      <c r="O19" s="33"/>
      <c r="P19" s="33"/>
      <c r="Q19" s="33"/>
      <c r="R19" s="33"/>
      <c r="S19" s="33"/>
    </row>
    <row r="20" ht="15.75" spans="1:19">
      <c r="A20" s="4"/>
      <c r="B20" s="4"/>
      <c r="C20" s="4"/>
      <c r="D20" s="4"/>
      <c r="E20" s="4"/>
      <c r="F20" s="4"/>
      <c r="G20" s="12"/>
      <c r="H20" s="13"/>
      <c r="M20" s="34"/>
      <c r="N20" s="35"/>
      <c r="O20" s="35"/>
      <c r="P20" s="35"/>
      <c r="Q20" s="35"/>
      <c r="R20" s="35"/>
      <c r="S20" s="35"/>
    </row>
    <row r="21" ht="15.75" spans="1:19">
      <c r="A21" s="4"/>
      <c r="B21" s="4"/>
      <c r="C21" s="4"/>
      <c r="D21" s="4"/>
      <c r="E21" s="4"/>
      <c r="F21" s="4"/>
      <c r="G21" s="12"/>
      <c r="H21" s="13"/>
      <c r="M21" s="9"/>
      <c r="N21" s="5"/>
      <c r="O21" s="28"/>
      <c r="P21" s="28"/>
      <c r="Q21" s="28"/>
      <c r="R21" s="28"/>
      <c r="S21" s="56"/>
    </row>
    <row r="22" ht="15.75" spans="1:19">
      <c r="A22" s="4"/>
      <c r="B22" s="4"/>
      <c r="C22" s="4"/>
      <c r="D22" s="4"/>
      <c r="E22" s="4"/>
      <c r="F22" s="4"/>
      <c r="G22" s="12"/>
      <c r="H22" s="13"/>
      <c r="M22" s="9"/>
      <c r="N22" s="5"/>
      <c r="O22" s="28"/>
      <c r="P22" s="28"/>
      <c r="Q22" s="28"/>
      <c r="R22" s="28"/>
      <c r="S22" s="56"/>
    </row>
    <row r="23" ht="15.75" spans="1:19">
      <c r="A23" s="4"/>
      <c r="B23" s="4"/>
      <c r="C23" s="4"/>
      <c r="D23" s="4"/>
      <c r="E23" s="4"/>
      <c r="F23" s="4"/>
      <c r="G23" s="12"/>
      <c r="H23" s="13"/>
      <c r="M23" s="12"/>
      <c r="N23" s="14" t="s">
        <v>357</v>
      </c>
      <c r="O23" s="36"/>
      <c r="P23" s="36"/>
      <c r="Q23" s="36"/>
      <c r="R23" s="36"/>
      <c r="S23" s="36"/>
    </row>
    <row r="24" ht="15.75" customHeight="1" spans="1:19">
      <c r="A24" s="4"/>
      <c r="B24" s="4"/>
      <c r="C24" s="4"/>
      <c r="D24" s="4"/>
      <c r="E24" s="4"/>
      <c r="F24" s="4"/>
      <c r="G24" s="11"/>
      <c r="H24" s="15"/>
      <c r="K24" s="37"/>
      <c r="L24" s="37"/>
      <c r="Q24" s="57"/>
      <c r="R24" s="57"/>
      <c r="S24" s="58"/>
    </row>
    <row r="25" ht="15.75" spans="1:19">
      <c r="A25" s="4"/>
      <c r="B25" s="4"/>
      <c r="C25" s="4"/>
      <c r="D25" s="4"/>
      <c r="E25" s="4"/>
      <c r="F25" s="4"/>
      <c r="G25" s="12"/>
      <c r="H25" s="13"/>
      <c r="K25" s="38"/>
      <c r="L25" s="38"/>
      <c r="M25" s="39" t="s">
        <v>119</v>
      </c>
      <c r="N25" s="40" t="s">
        <v>120</v>
      </c>
      <c r="O25" s="40" t="s">
        <v>121</v>
      </c>
      <c r="P25" s="39" t="s">
        <v>122</v>
      </c>
      <c r="Q25" s="57"/>
      <c r="R25" s="57"/>
      <c r="S25" s="58"/>
    </row>
    <row r="26" ht="26.25" customHeight="1" spans="1:19">
      <c r="A26" s="4"/>
      <c r="B26" s="4"/>
      <c r="C26" s="4"/>
      <c r="D26" s="4"/>
      <c r="E26" s="4"/>
      <c r="F26" s="4"/>
      <c r="G26" s="12"/>
      <c r="H26" s="13"/>
      <c r="K26" s="41" t="s">
        <v>358</v>
      </c>
      <c r="L26" s="42"/>
      <c r="M26" s="26">
        <v>9168</v>
      </c>
      <c r="N26" s="26">
        <v>6854</v>
      </c>
      <c r="O26" s="26">
        <v>4811</v>
      </c>
      <c r="P26" s="26">
        <v>3873</v>
      </c>
      <c r="Q26" s="57"/>
      <c r="R26" s="57"/>
      <c r="S26" s="58"/>
    </row>
    <row r="27" ht="25.5" spans="1:19">
      <c r="A27" s="4"/>
      <c r="B27" s="4"/>
      <c r="C27" s="4"/>
      <c r="D27" s="4"/>
      <c r="E27" s="4"/>
      <c r="F27" s="4"/>
      <c r="G27" s="12"/>
      <c r="H27" s="13"/>
      <c r="K27" s="41" t="s">
        <v>359</v>
      </c>
      <c r="L27" s="42"/>
      <c r="M27" s="26">
        <v>6077</v>
      </c>
      <c r="N27" s="26">
        <v>5491</v>
      </c>
      <c r="O27" s="26">
        <v>3387</v>
      </c>
      <c r="P27" s="26">
        <v>2883</v>
      </c>
      <c r="Q27" s="57"/>
      <c r="R27" s="57"/>
      <c r="S27" s="58"/>
    </row>
    <row r="28" ht="38.25" spans="1:19">
      <c r="A28" s="4"/>
      <c r="B28" s="4"/>
      <c r="C28" s="4"/>
      <c r="D28" s="4"/>
      <c r="E28" s="4"/>
      <c r="F28" s="4"/>
      <c r="G28" s="12"/>
      <c r="H28" s="13"/>
      <c r="K28" s="41" t="s">
        <v>360</v>
      </c>
      <c r="L28" s="42"/>
      <c r="M28" s="26">
        <v>1728</v>
      </c>
      <c r="N28" s="26">
        <v>3184</v>
      </c>
      <c r="O28" s="26">
        <v>1393</v>
      </c>
      <c r="P28" s="26">
        <v>1732</v>
      </c>
      <c r="Q28" s="10"/>
      <c r="R28" s="10"/>
      <c r="S28" s="36"/>
    </row>
    <row r="29" ht="25.5" spans="1:19">
      <c r="A29" s="4"/>
      <c r="B29" s="4"/>
      <c r="C29" s="4"/>
      <c r="D29" s="4"/>
      <c r="E29" s="4"/>
      <c r="F29" s="4"/>
      <c r="G29" s="12"/>
      <c r="H29" s="13"/>
      <c r="K29" s="41" t="s">
        <v>361</v>
      </c>
      <c r="L29" s="42"/>
      <c r="M29" s="26">
        <v>1654</v>
      </c>
      <c r="N29" s="26">
        <v>1047</v>
      </c>
      <c r="O29" s="26">
        <v>1134</v>
      </c>
      <c r="P29" s="26">
        <v>810</v>
      </c>
      <c r="Q29" s="57"/>
      <c r="R29" s="57"/>
      <c r="S29" s="36"/>
    </row>
    <row r="30" ht="25.5" spans="1:16">
      <c r="A30" s="4"/>
      <c r="B30" s="4"/>
      <c r="C30" s="4"/>
      <c r="D30" s="4"/>
      <c r="E30" s="4"/>
      <c r="F30" s="4"/>
      <c r="G30" s="11"/>
      <c r="H30" s="15"/>
      <c r="K30" s="41" t="s">
        <v>362</v>
      </c>
      <c r="L30" s="42"/>
      <c r="M30" s="26">
        <v>4104</v>
      </c>
      <c r="N30" s="26">
        <v>2674</v>
      </c>
      <c r="O30" s="26">
        <v>5556</v>
      </c>
      <c r="P30" s="26">
        <v>3341</v>
      </c>
    </row>
    <row r="31" ht="25.5" spans="1:16">
      <c r="A31" s="4"/>
      <c r="B31" s="4"/>
      <c r="C31" s="4"/>
      <c r="D31" s="4"/>
      <c r="E31" s="4"/>
      <c r="F31" s="4"/>
      <c r="G31" s="12"/>
      <c r="H31" s="13"/>
      <c r="I31" s="43"/>
      <c r="J31" s="43"/>
      <c r="K31" s="41" t="s">
        <v>363</v>
      </c>
      <c r="L31" s="42"/>
      <c r="M31" s="26">
        <v>1520</v>
      </c>
      <c r="N31" s="26">
        <v>816</v>
      </c>
      <c r="O31" s="26">
        <v>1991</v>
      </c>
      <c r="P31" s="26">
        <v>1500</v>
      </c>
    </row>
    <row r="32" ht="25.5" spans="1:16">
      <c r="A32" s="4"/>
      <c r="B32" s="4"/>
      <c r="C32" s="4"/>
      <c r="D32" s="4"/>
      <c r="E32" s="4"/>
      <c r="F32" s="4"/>
      <c r="G32" s="12"/>
      <c r="H32" s="10"/>
      <c r="I32" s="43"/>
      <c r="J32" s="43"/>
      <c r="K32" s="41" t="s">
        <v>364</v>
      </c>
      <c r="L32" s="44"/>
      <c r="M32" s="26">
        <v>541</v>
      </c>
      <c r="N32" s="26">
        <v>418</v>
      </c>
      <c r="O32" s="26">
        <v>984</v>
      </c>
      <c r="P32" s="26">
        <v>1251</v>
      </c>
    </row>
    <row r="33" ht="15.75" spans="1:16">
      <c r="A33" s="4"/>
      <c r="B33" s="4"/>
      <c r="C33" s="4"/>
      <c r="D33" s="4"/>
      <c r="E33" s="4"/>
      <c r="F33" s="4"/>
      <c r="G33" s="4"/>
      <c r="H33" s="4"/>
      <c r="I33" s="45"/>
      <c r="J33" s="45"/>
      <c r="M33" s="46"/>
      <c r="N33" s="46"/>
      <c r="O33" s="46"/>
      <c r="P33" s="46"/>
    </row>
    <row r="34" ht="15.75" spans="1:16">
      <c r="A34" s="4"/>
      <c r="B34" s="4"/>
      <c r="C34" s="4"/>
      <c r="D34" s="4"/>
      <c r="E34" s="4"/>
      <c r="F34" s="4"/>
      <c r="G34" s="4"/>
      <c r="H34" s="4"/>
      <c r="K34" s="47"/>
      <c r="L34" s="48"/>
      <c r="M34" s="48"/>
      <c r="N34" s="48"/>
      <c r="O34" s="48"/>
      <c r="P34" s="48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  <row r="40" spans="1:8">
      <c r="A40" s="4"/>
      <c r="B40" s="4"/>
      <c r="C40" s="4"/>
      <c r="D40" s="4"/>
      <c r="E40" s="4"/>
      <c r="F40" s="4"/>
      <c r="G40" s="4"/>
      <c r="H40" s="4"/>
    </row>
    <row r="41" spans="1:8">
      <c r="A41" s="4"/>
      <c r="B41" s="4"/>
      <c r="C41" s="4"/>
      <c r="D41" s="4"/>
      <c r="E41" s="4"/>
      <c r="F41" s="4"/>
      <c r="G41" s="4"/>
      <c r="H41" s="4"/>
    </row>
    <row r="42" spans="1:8">
      <c r="A42" s="4"/>
      <c r="B42" s="4"/>
      <c r="C42" s="4"/>
      <c r="D42" s="4"/>
      <c r="E42" s="4"/>
      <c r="F42" s="16"/>
      <c r="G42" s="4"/>
      <c r="H42" s="4"/>
    </row>
    <row r="43" spans="1:8">
      <c r="A43" s="4"/>
      <c r="B43" s="4"/>
      <c r="C43" s="4"/>
      <c r="D43" s="4"/>
      <c r="E43" s="4"/>
      <c r="F43" s="4"/>
      <c r="G43" s="4"/>
      <c r="H43" s="4"/>
    </row>
    <row r="44" spans="1:8">
      <c r="A44" s="4"/>
      <c r="B44" s="4"/>
      <c r="C44" s="4"/>
      <c r="D44" s="4"/>
      <c r="E44" s="4"/>
      <c r="F44" s="4"/>
      <c r="G44" s="4"/>
      <c r="H44" s="4"/>
    </row>
    <row r="45" ht="15.75" spans="1:16">
      <c r="A45" s="4"/>
      <c r="B45" s="4"/>
      <c r="C45" s="17" t="s">
        <v>365</v>
      </c>
      <c r="D45" s="18" t="s">
        <v>123</v>
      </c>
      <c r="E45" s="18"/>
      <c r="F45" s="18" t="s">
        <v>119</v>
      </c>
      <c r="G45" s="18"/>
      <c r="H45" s="18" t="s">
        <v>120</v>
      </c>
      <c r="I45" s="18"/>
      <c r="J45" s="18" t="s">
        <v>121</v>
      </c>
      <c r="K45" s="18"/>
      <c r="L45" s="18" t="s">
        <v>122</v>
      </c>
      <c r="M45" s="18"/>
      <c r="N45" s="18" t="s">
        <v>366</v>
      </c>
      <c r="O45" s="18"/>
      <c r="P45" s="49" t="s">
        <v>140</v>
      </c>
    </row>
    <row r="46" ht="14.25" spans="1:16">
      <c r="A46" s="4"/>
      <c r="B46" s="4"/>
      <c r="C46" s="17"/>
      <c r="D46" s="19" t="s">
        <v>128</v>
      </c>
      <c r="E46" s="19"/>
      <c r="F46" s="19" t="s">
        <v>124</v>
      </c>
      <c r="G46" s="19"/>
      <c r="H46" s="19" t="s">
        <v>125</v>
      </c>
      <c r="I46" s="19"/>
      <c r="J46" s="19" t="s">
        <v>126</v>
      </c>
      <c r="K46" s="19"/>
      <c r="L46" s="19" t="s">
        <v>127</v>
      </c>
      <c r="M46" s="19"/>
      <c r="N46" s="19" t="s">
        <v>367</v>
      </c>
      <c r="O46" s="19"/>
      <c r="P46" s="49"/>
    </row>
    <row r="47" ht="15.75" spans="1:16">
      <c r="A47" s="4"/>
      <c r="B47" s="4"/>
      <c r="C47" s="20"/>
      <c r="D47" s="21" t="s">
        <v>129</v>
      </c>
      <c r="E47" s="21" t="s">
        <v>130</v>
      </c>
      <c r="F47" s="21" t="s">
        <v>129</v>
      </c>
      <c r="G47" s="21" t="s">
        <v>130</v>
      </c>
      <c r="H47" s="21" t="s">
        <v>129</v>
      </c>
      <c r="I47" s="21" t="s">
        <v>130</v>
      </c>
      <c r="J47" s="21" t="s">
        <v>129</v>
      </c>
      <c r="K47" s="21" t="s">
        <v>130</v>
      </c>
      <c r="L47" s="21" t="s">
        <v>129</v>
      </c>
      <c r="M47" s="21" t="s">
        <v>130</v>
      </c>
      <c r="N47" s="21" t="s">
        <v>129</v>
      </c>
      <c r="O47" s="21" t="s">
        <v>130</v>
      </c>
      <c r="P47" s="50"/>
    </row>
    <row r="48" ht="15.75" spans="1:16">
      <c r="A48" s="4"/>
      <c r="B48" s="4"/>
      <c r="C48" s="22"/>
      <c r="D48" s="19" t="s">
        <v>131</v>
      </c>
      <c r="E48" s="19" t="s">
        <v>132</v>
      </c>
      <c r="F48" s="19" t="s">
        <v>131</v>
      </c>
      <c r="G48" s="19" t="s">
        <v>132</v>
      </c>
      <c r="H48" s="19" t="s">
        <v>131</v>
      </c>
      <c r="I48" s="19" t="s">
        <v>132</v>
      </c>
      <c r="J48" s="19" t="s">
        <v>131</v>
      </c>
      <c r="K48" s="19" t="s">
        <v>132</v>
      </c>
      <c r="L48" s="19" t="s">
        <v>131</v>
      </c>
      <c r="M48" s="19" t="s">
        <v>132</v>
      </c>
      <c r="N48" s="19" t="s">
        <v>131</v>
      </c>
      <c r="O48" s="19" t="s">
        <v>132</v>
      </c>
      <c r="P48" s="51"/>
    </row>
    <row r="49" ht="15.75" spans="1:16">
      <c r="A49" s="4"/>
      <c r="B49" s="4"/>
      <c r="C49" s="20"/>
      <c r="D49" s="23"/>
      <c r="E49" s="23"/>
      <c r="F49" s="23"/>
      <c r="G49" s="24"/>
      <c r="H49" s="23"/>
      <c r="I49" s="23"/>
      <c r="J49" s="24"/>
      <c r="K49" s="23"/>
      <c r="L49" s="23"/>
      <c r="M49" s="52"/>
      <c r="N49" s="52"/>
      <c r="O49" s="52"/>
      <c r="P49" s="50"/>
    </row>
    <row r="50" ht="18.75" spans="1:16">
      <c r="A50" s="4"/>
      <c r="B50" s="4"/>
      <c r="C50" s="25" t="s">
        <v>142</v>
      </c>
      <c r="D50" s="26">
        <v>24</v>
      </c>
      <c r="E50" s="26" t="s">
        <v>143</v>
      </c>
      <c r="F50" s="26">
        <v>7962</v>
      </c>
      <c r="G50" s="26">
        <v>4077</v>
      </c>
      <c r="H50" s="26">
        <v>3027</v>
      </c>
      <c r="I50" s="26">
        <v>4077</v>
      </c>
      <c r="J50" s="26">
        <v>2328</v>
      </c>
      <c r="K50" s="26">
        <v>469</v>
      </c>
      <c r="L50" s="26">
        <v>1383</v>
      </c>
      <c r="M50" s="26">
        <v>459</v>
      </c>
      <c r="N50" s="26">
        <v>223</v>
      </c>
      <c r="O50" s="26" t="s">
        <v>143</v>
      </c>
      <c r="P50" s="53" t="s">
        <v>144</v>
      </c>
    </row>
    <row r="51" ht="18.75" spans="1:16">
      <c r="A51" s="4"/>
      <c r="B51" s="4"/>
      <c r="C51" s="25" t="s">
        <v>145</v>
      </c>
      <c r="D51" s="26" t="s">
        <v>143</v>
      </c>
      <c r="E51" s="26" t="s">
        <v>143</v>
      </c>
      <c r="F51" s="26">
        <v>6910</v>
      </c>
      <c r="G51" s="26">
        <v>703</v>
      </c>
      <c r="H51" s="26">
        <v>3851</v>
      </c>
      <c r="I51" s="26">
        <v>703</v>
      </c>
      <c r="J51" s="26">
        <v>2560</v>
      </c>
      <c r="K51" s="26">
        <v>380</v>
      </c>
      <c r="L51" s="26">
        <v>2534</v>
      </c>
      <c r="M51" s="26">
        <v>640</v>
      </c>
      <c r="N51" s="26">
        <v>340</v>
      </c>
      <c r="O51" s="26" t="s">
        <v>143</v>
      </c>
      <c r="P51" s="53" t="s">
        <v>146</v>
      </c>
    </row>
    <row r="52" ht="37.5" spans="1:16">
      <c r="A52" s="4"/>
      <c r="B52" s="4"/>
      <c r="C52" s="25" t="s">
        <v>147</v>
      </c>
      <c r="D52" s="26">
        <v>9</v>
      </c>
      <c r="E52" s="26" t="s">
        <v>143</v>
      </c>
      <c r="F52" s="26">
        <v>2383</v>
      </c>
      <c r="G52" s="26">
        <v>534</v>
      </c>
      <c r="H52" s="26">
        <v>1706</v>
      </c>
      <c r="I52" s="26">
        <v>534</v>
      </c>
      <c r="J52" s="26">
        <v>1970</v>
      </c>
      <c r="K52" s="26">
        <v>150</v>
      </c>
      <c r="L52" s="26">
        <v>943</v>
      </c>
      <c r="M52" s="26">
        <v>400</v>
      </c>
      <c r="N52" s="26">
        <v>166</v>
      </c>
      <c r="O52" s="26" t="s">
        <v>143</v>
      </c>
      <c r="P52" s="54" t="s">
        <v>148</v>
      </c>
    </row>
    <row r="53" ht="18.75" spans="1:16">
      <c r="A53" s="4"/>
      <c r="B53" s="4"/>
      <c r="C53" s="25" t="s">
        <v>149</v>
      </c>
      <c r="D53" s="26">
        <v>16</v>
      </c>
      <c r="E53" s="26" t="s">
        <v>143</v>
      </c>
      <c r="F53" s="26">
        <v>1864</v>
      </c>
      <c r="G53" s="26">
        <v>187</v>
      </c>
      <c r="H53" s="26">
        <v>1010</v>
      </c>
      <c r="I53" s="26">
        <v>187</v>
      </c>
      <c r="J53" s="26">
        <v>1457</v>
      </c>
      <c r="K53" s="26">
        <v>116</v>
      </c>
      <c r="L53" s="26">
        <v>1220</v>
      </c>
      <c r="M53" s="26">
        <v>476</v>
      </c>
      <c r="N53" s="26">
        <v>175</v>
      </c>
      <c r="O53" s="26" t="s">
        <v>143</v>
      </c>
      <c r="P53" s="53" t="s">
        <v>150</v>
      </c>
    </row>
    <row r="54" ht="18.75" spans="1:16">
      <c r="A54" s="4"/>
      <c r="B54" s="4"/>
      <c r="C54" s="25" t="s">
        <v>151</v>
      </c>
      <c r="D54" s="26">
        <v>14</v>
      </c>
      <c r="E54" s="26">
        <v>1067</v>
      </c>
      <c r="F54" s="26">
        <v>3146</v>
      </c>
      <c r="G54" s="26">
        <v>1087</v>
      </c>
      <c r="H54" s="26">
        <v>2192</v>
      </c>
      <c r="I54" s="26">
        <v>901</v>
      </c>
      <c r="J54" s="26">
        <v>2911</v>
      </c>
      <c r="K54" s="26">
        <v>1187</v>
      </c>
      <c r="L54" s="26">
        <v>1950</v>
      </c>
      <c r="M54" s="26">
        <v>910</v>
      </c>
      <c r="N54" s="26" t="s">
        <v>143</v>
      </c>
      <c r="O54" s="26" t="s">
        <v>143</v>
      </c>
      <c r="P54" s="53" t="s">
        <v>152</v>
      </c>
    </row>
    <row r="55" ht="18.75" spans="1:16">
      <c r="A55" s="4"/>
      <c r="B55" s="4"/>
      <c r="C55" s="25" t="s">
        <v>153</v>
      </c>
      <c r="D55" s="26">
        <v>9</v>
      </c>
      <c r="E55" s="26" t="s">
        <v>143</v>
      </c>
      <c r="F55" s="26">
        <v>1415</v>
      </c>
      <c r="G55" s="26">
        <v>25</v>
      </c>
      <c r="H55" s="26">
        <v>840</v>
      </c>
      <c r="I55" s="26">
        <v>38</v>
      </c>
      <c r="J55" s="26">
        <v>1476</v>
      </c>
      <c r="K55" s="26">
        <v>102</v>
      </c>
      <c r="L55" s="26">
        <v>1323</v>
      </c>
      <c r="M55" s="26">
        <v>165</v>
      </c>
      <c r="N55" s="26" t="s">
        <v>143</v>
      </c>
      <c r="O55" s="26" t="s">
        <v>143</v>
      </c>
      <c r="P55" s="53" t="s">
        <v>154</v>
      </c>
    </row>
    <row r="56" ht="18.75" spans="1:16">
      <c r="A56" s="4"/>
      <c r="B56" s="4"/>
      <c r="C56" s="27" t="s">
        <v>155</v>
      </c>
      <c r="D56" s="26">
        <v>3</v>
      </c>
      <c r="E56" s="26" t="s">
        <v>143</v>
      </c>
      <c r="F56" s="26">
        <v>497</v>
      </c>
      <c r="G56" s="26">
        <v>83</v>
      </c>
      <c r="H56" s="26">
        <v>398</v>
      </c>
      <c r="I56" s="26">
        <v>41</v>
      </c>
      <c r="J56" s="26">
        <v>828</v>
      </c>
      <c r="K56" s="26">
        <v>35</v>
      </c>
      <c r="L56" s="26">
        <v>892</v>
      </c>
      <c r="M56" s="26">
        <v>174</v>
      </c>
      <c r="N56" s="26" t="s">
        <v>143</v>
      </c>
      <c r="O56" s="26" t="s">
        <v>143</v>
      </c>
      <c r="P56" s="55" t="s">
        <v>156</v>
      </c>
    </row>
    <row r="57" spans="1:8">
      <c r="A57" s="4"/>
      <c r="B57" s="4"/>
      <c r="C57" s="4"/>
      <c r="D57" s="4"/>
      <c r="E57" s="4"/>
      <c r="F57" s="4"/>
      <c r="G57" s="4"/>
      <c r="H57" s="4"/>
    </row>
    <row r="58" spans="1:8">
      <c r="A58" s="4"/>
      <c r="B58" s="4"/>
      <c r="C58" s="4"/>
      <c r="D58" s="4"/>
      <c r="E58" s="4"/>
      <c r="F58" s="4"/>
      <c r="G58" s="4"/>
      <c r="H58" s="4"/>
    </row>
    <row r="59" spans="1:8">
      <c r="A59" s="4"/>
      <c r="B59" s="4"/>
      <c r="C59" s="4"/>
      <c r="D59" s="4"/>
      <c r="E59" s="4"/>
      <c r="F59" s="4"/>
      <c r="G59" s="4"/>
      <c r="H59" s="4"/>
    </row>
    <row r="60" spans="1:8">
      <c r="A60" s="4"/>
      <c r="B60" s="4"/>
      <c r="C60" s="4"/>
      <c r="D60" s="4"/>
      <c r="E60" s="4"/>
      <c r="F60" s="4"/>
      <c r="G60" s="4"/>
      <c r="H60" s="4"/>
    </row>
    <row r="61" spans="1:8">
      <c r="A61" s="4"/>
      <c r="B61" s="4"/>
      <c r="C61" s="4"/>
      <c r="D61" s="4"/>
      <c r="E61" s="4"/>
      <c r="F61" s="4"/>
      <c r="G61" s="4"/>
      <c r="H61" s="4"/>
    </row>
    <row r="62" spans="1:8">
      <c r="A62" s="4"/>
      <c r="B62" s="4"/>
      <c r="C62" s="4"/>
      <c r="D62" s="4"/>
      <c r="E62" s="4"/>
      <c r="F62" s="4"/>
      <c r="G62" s="4"/>
      <c r="H62" s="4"/>
    </row>
    <row r="63" spans="1:8">
      <c r="A63" s="4"/>
      <c r="B63" s="4"/>
      <c r="C63" s="4"/>
      <c r="D63" s="4"/>
      <c r="E63" s="4"/>
      <c r="F63" s="4"/>
      <c r="G63" s="4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  <row r="71" spans="1:8">
      <c r="A71" s="4"/>
      <c r="B71" s="4"/>
      <c r="C71" s="4"/>
      <c r="D71" s="4"/>
      <c r="E71" s="4"/>
      <c r="F71" s="4"/>
      <c r="G71" s="4"/>
      <c r="H71" s="4"/>
    </row>
    <row r="72" spans="1:8">
      <c r="A72" s="4"/>
      <c r="B72" s="4"/>
      <c r="C72" s="4"/>
      <c r="D72" s="4"/>
      <c r="E72" s="4"/>
      <c r="F72" s="4"/>
      <c r="G72" s="4"/>
      <c r="H72" s="4"/>
    </row>
    <row r="73" spans="1:8">
      <c r="A73" s="4"/>
      <c r="B73" s="4"/>
      <c r="C73" s="4"/>
      <c r="D73" s="4"/>
      <c r="E73" s="4"/>
      <c r="F73" s="4"/>
      <c r="G73" s="4"/>
      <c r="H73" s="4"/>
    </row>
    <row r="74" spans="1:8">
      <c r="A74" s="4"/>
      <c r="B74" s="4"/>
      <c r="C74" s="4"/>
      <c r="D74" s="4"/>
      <c r="E74" s="4"/>
      <c r="F74" s="4"/>
      <c r="G74" s="4"/>
      <c r="H74" s="4"/>
    </row>
    <row r="75" spans="1:8">
      <c r="A75" s="4"/>
      <c r="B75" s="4"/>
      <c r="C75" s="4"/>
      <c r="D75" s="4"/>
      <c r="E75" s="4"/>
      <c r="F75" s="4"/>
      <c r="G75" s="4"/>
      <c r="H75" s="4"/>
    </row>
    <row r="76" spans="1:8">
      <c r="A76" s="4"/>
      <c r="B76" s="4"/>
      <c r="C76" s="4"/>
      <c r="D76" s="4"/>
      <c r="E76" s="4"/>
      <c r="F76" s="4"/>
      <c r="G76" s="4"/>
      <c r="H76" s="4"/>
    </row>
    <row r="77" spans="1:8">
      <c r="A77" s="4"/>
      <c r="B77" s="4"/>
      <c r="C77" s="4"/>
      <c r="D77" s="4"/>
      <c r="E77" s="4"/>
      <c r="F77" s="4"/>
      <c r="G77" s="4"/>
      <c r="H77" s="4"/>
    </row>
    <row r="78" spans="1:8">
      <c r="A78" s="4"/>
      <c r="B78" s="4"/>
      <c r="C78" s="4"/>
      <c r="D78" s="4"/>
      <c r="E78" s="4"/>
      <c r="F78" s="4"/>
      <c r="G78" s="4"/>
      <c r="H78" s="4"/>
    </row>
    <row r="79" spans="1:8">
      <c r="A79" s="4"/>
      <c r="B79" s="4"/>
      <c r="C79" s="4"/>
      <c r="D79" s="4"/>
      <c r="E79" s="4"/>
      <c r="F79" s="4"/>
      <c r="G79" s="4"/>
      <c r="H79" s="4"/>
    </row>
    <row r="80" spans="1:8">
      <c r="A80" s="4"/>
      <c r="B80" s="4"/>
      <c r="C80" s="4"/>
      <c r="D80" s="4"/>
      <c r="E80" s="4"/>
      <c r="F80" s="4"/>
      <c r="G80" s="4"/>
      <c r="H80" s="4"/>
    </row>
    <row r="81" spans="1:8">
      <c r="A81" s="4"/>
      <c r="B81" s="4"/>
      <c r="C81" s="4"/>
      <c r="D81" s="4"/>
      <c r="E81" s="4"/>
      <c r="F81" s="4"/>
      <c r="G81" s="4"/>
      <c r="H81" s="4"/>
    </row>
    <row r="82" spans="1:8">
      <c r="A82" s="4"/>
      <c r="B82" s="4"/>
      <c r="C82" s="4"/>
      <c r="D82" s="4"/>
      <c r="E82" s="4"/>
      <c r="F82" s="4"/>
      <c r="G82" s="4"/>
      <c r="H82" s="4"/>
    </row>
    <row r="83" spans="1:8">
      <c r="A83" s="4"/>
      <c r="B83" s="4"/>
      <c r="C83" s="4"/>
      <c r="D83" s="4"/>
      <c r="E83" s="4"/>
      <c r="F83" s="4"/>
      <c r="G83" s="4"/>
      <c r="H83" s="4"/>
    </row>
    <row r="84" spans="1:8">
      <c r="A84" s="4"/>
      <c r="B84" s="4"/>
      <c r="C84" s="4"/>
      <c r="D84" s="4"/>
      <c r="E84" s="4"/>
      <c r="F84" s="4"/>
      <c r="G84" s="4"/>
      <c r="H84" s="4"/>
    </row>
    <row r="85" spans="1:8">
      <c r="A85" s="4"/>
      <c r="B85" s="4"/>
      <c r="C85" s="4"/>
      <c r="D85" s="4"/>
      <c r="E85" s="4"/>
      <c r="F85" s="4"/>
      <c r="G85" s="4"/>
      <c r="H85" s="4"/>
    </row>
    <row r="86" spans="1:8">
      <c r="A86" s="4"/>
      <c r="B86" s="4"/>
      <c r="C86" s="4"/>
      <c r="D86" s="4"/>
      <c r="E86" s="4"/>
      <c r="F86" s="4"/>
      <c r="G86" s="4"/>
      <c r="H86" s="4"/>
    </row>
    <row r="87" spans="1:8">
      <c r="A87" s="4"/>
      <c r="B87" s="4"/>
      <c r="C87" s="4"/>
      <c r="D87" s="4"/>
      <c r="E87" s="4"/>
      <c r="F87" s="4"/>
      <c r="G87" s="4"/>
      <c r="H87" s="4"/>
    </row>
    <row r="88" spans="1:8">
      <c r="A88" s="4"/>
      <c r="B88" s="4"/>
      <c r="C88" s="4"/>
      <c r="D88" s="4"/>
      <c r="E88" s="4"/>
      <c r="F88" s="4"/>
      <c r="G88" s="4"/>
      <c r="H88" s="4"/>
    </row>
    <row r="89" spans="1:8">
      <c r="A89" s="4"/>
      <c r="B89" s="4"/>
      <c r="C89" s="4"/>
      <c r="D89" s="4"/>
      <c r="E89" s="4"/>
      <c r="F89" s="4"/>
      <c r="G89" s="4"/>
      <c r="H89" s="4"/>
    </row>
    <row r="90" spans="1:8">
      <c r="A90" s="4"/>
      <c r="B90" s="4"/>
      <c r="C90" s="4"/>
      <c r="D90" s="4"/>
      <c r="E90" s="4"/>
      <c r="F90" s="4"/>
      <c r="G90" s="4"/>
      <c r="H90" s="4"/>
    </row>
    <row r="91" spans="1:8">
      <c r="A91" s="4"/>
      <c r="B91" s="4"/>
      <c r="C91" s="4"/>
      <c r="D91" s="4"/>
      <c r="E91" s="4"/>
      <c r="F91" s="4"/>
      <c r="G91" s="4"/>
      <c r="H91" s="4"/>
    </row>
    <row r="92" spans="1:8">
      <c r="A92" s="4"/>
      <c r="B92" s="4"/>
      <c r="C92" s="4"/>
      <c r="D92" s="4"/>
      <c r="E92" s="4"/>
      <c r="F92" s="4"/>
      <c r="G92" s="4"/>
      <c r="H92" s="4"/>
    </row>
    <row r="93" spans="1:8">
      <c r="A93" s="4"/>
      <c r="B93" s="4"/>
      <c r="C93" s="4"/>
      <c r="D93" s="4"/>
      <c r="E93" s="4"/>
      <c r="F93" s="4"/>
      <c r="G93" s="4"/>
      <c r="H93" s="4"/>
    </row>
    <row r="94" spans="1:8">
      <c r="A94" s="4"/>
      <c r="B94" s="4"/>
      <c r="C94" s="4"/>
      <c r="D94" s="4"/>
      <c r="E94" s="4"/>
      <c r="F94" s="4"/>
      <c r="G94" s="4"/>
      <c r="H94" s="4"/>
    </row>
    <row r="95" spans="1:8">
      <c r="A95" s="4"/>
      <c r="B95" s="4"/>
      <c r="C95" s="4"/>
      <c r="D95" s="4"/>
      <c r="E95" s="4"/>
      <c r="F95" s="4"/>
      <c r="G95" s="4"/>
      <c r="H95" s="4"/>
    </row>
    <row r="96" spans="1:8">
      <c r="A96" s="4"/>
      <c r="B96" s="4"/>
      <c r="C96" s="4"/>
      <c r="D96" s="4"/>
      <c r="E96" s="4"/>
      <c r="F96" s="4"/>
      <c r="G96" s="4"/>
      <c r="H96" s="4"/>
    </row>
    <row r="97" spans="1:8">
      <c r="A97" s="4"/>
      <c r="B97" s="4"/>
      <c r="C97" s="4"/>
      <c r="D97" s="4"/>
      <c r="E97" s="4"/>
      <c r="F97" s="4"/>
      <c r="G97" s="4"/>
      <c r="H97" s="4"/>
    </row>
    <row r="98" spans="1:8">
      <c r="A98" s="4"/>
      <c r="B98" s="4"/>
      <c r="C98" s="4"/>
      <c r="D98" s="4"/>
      <c r="E98" s="4"/>
      <c r="F98" s="4"/>
      <c r="G98" s="4"/>
      <c r="H98" s="4"/>
    </row>
    <row r="99" spans="1:8">
      <c r="A99" s="4"/>
      <c r="B99" s="4"/>
      <c r="C99" s="4"/>
      <c r="D99" s="4"/>
      <c r="E99" s="4"/>
      <c r="F99" s="4"/>
      <c r="G99" s="4"/>
      <c r="H99" s="4"/>
    </row>
    <row r="100" spans="1:8">
      <c r="A100" s="4"/>
      <c r="B100" s="4"/>
      <c r="C100" s="4"/>
      <c r="D100" s="4"/>
      <c r="E100" s="4"/>
      <c r="F100" s="4"/>
      <c r="G100" s="4"/>
      <c r="H100" s="4"/>
    </row>
    <row r="101" spans="1:8">
      <c r="A101" s="4"/>
      <c r="B101" s="4"/>
      <c r="C101" s="4"/>
      <c r="D101" s="4"/>
      <c r="E101" s="4"/>
      <c r="F101" s="4"/>
      <c r="G101" s="4"/>
      <c r="H101" s="4"/>
    </row>
    <row r="102" spans="1:8">
      <c r="A102" s="4"/>
      <c r="B102" s="4"/>
      <c r="C102" s="4"/>
      <c r="D102" s="4"/>
      <c r="E102" s="4"/>
      <c r="F102" s="4"/>
      <c r="G102" s="4"/>
      <c r="H102" s="4"/>
    </row>
    <row r="103" spans="1:8">
      <c r="A103" s="4"/>
      <c r="B103" s="4"/>
      <c r="C103" s="4"/>
      <c r="D103" s="4"/>
      <c r="E103" s="4"/>
      <c r="F103" s="4"/>
      <c r="G103" s="4"/>
      <c r="H103" s="4"/>
    </row>
    <row r="104" spans="1:8">
      <c r="A104" s="4"/>
      <c r="B104" s="4"/>
      <c r="C104" s="4"/>
      <c r="D104" s="4"/>
      <c r="E104" s="4"/>
      <c r="F104" s="4"/>
      <c r="G104" s="4"/>
      <c r="H104" s="4"/>
    </row>
    <row r="105" spans="1:8">
      <c r="A105" s="4"/>
      <c r="B105" s="4"/>
      <c r="C105" s="4"/>
      <c r="D105" s="4"/>
      <c r="E105" s="4"/>
      <c r="F105" s="4"/>
      <c r="G105" s="4"/>
      <c r="H105" s="4"/>
    </row>
    <row r="106" spans="1:8">
      <c r="A106" s="4"/>
      <c r="B106" s="4"/>
      <c r="C106" s="4"/>
      <c r="D106" s="4"/>
      <c r="E106" s="4"/>
      <c r="F106" s="4"/>
      <c r="G106" s="4"/>
      <c r="H106" s="4"/>
    </row>
    <row r="107" spans="1:8">
      <c r="A107" s="4"/>
      <c r="B107" s="4"/>
      <c r="C107" s="4"/>
      <c r="D107" s="4"/>
      <c r="E107" s="4"/>
      <c r="F107" s="4"/>
      <c r="G107" s="4"/>
      <c r="H107" s="4"/>
    </row>
    <row r="108" spans="1:8">
      <c r="A108" s="4"/>
      <c r="B108" s="4"/>
      <c r="C108" s="4"/>
      <c r="D108" s="4"/>
      <c r="E108" s="4"/>
      <c r="F108" s="4"/>
      <c r="G108" s="4"/>
      <c r="H108" s="4"/>
    </row>
    <row r="109" spans="1:8">
      <c r="A109" s="4"/>
      <c r="B109" s="4"/>
      <c r="C109" s="4"/>
      <c r="D109" s="4"/>
      <c r="E109" s="4"/>
      <c r="F109" s="4"/>
      <c r="G109" s="4"/>
      <c r="H109" s="4"/>
    </row>
    <row r="110" spans="1:8">
      <c r="A110" s="4"/>
      <c r="B110" s="4"/>
      <c r="C110" s="4"/>
      <c r="D110" s="4"/>
      <c r="E110" s="4"/>
      <c r="F110" s="4"/>
      <c r="G110" s="4"/>
      <c r="H110" s="4"/>
    </row>
    <row r="111" spans="1:8">
      <c r="A111" s="4"/>
      <c r="B111" s="4"/>
      <c r="C111" s="4"/>
      <c r="D111" s="4"/>
      <c r="E111" s="4"/>
      <c r="F111" s="4"/>
      <c r="G111" s="4"/>
      <c r="H111" s="4"/>
    </row>
    <row r="112" spans="1:8">
      <c r="A112" s="4"/>
      <c r="B112" s="4"/>
      <c r="C112" s="4"/>
      <c r="D112" s="4"/>
      <c r="E112" s="4"/>
      <c r="F112" s="4"/>
      <c r="G112" s="4"/>
      <c r="H112" s="4"/>
    </row>
    <row r="113" spans="1:8">
      <c r="A113" s="4"/>
      <c r="B113" s="4"/>
      <c r="C113" s="4"/>
      <c r="D113" s="4"/>
      <c r="E113" s="4"/>
      <c r="F113" s="4"/>
      <c r="G113" s="4"/>
      <c r="H113" s="4"/>
    </row>
    <row r="114" spans="1:8">
      <c r="A114" s="4"/>
      <c r="B114" s="4"/>
      <c r="C114" s="4"/>
      <c r="D114" s="4"/>
      <c r="E114" s="4"/>
      <c r="F114" s="4"/>
      <c r="G114" s="4"/>
      <c r="H114" s="4"/>
    </row>
    <row r="115" spans="1:8">
      <c r="A115" s="4"/>
      <c r="B115" s="4"/>
      <c r="C115" s="4"/>
      <c r="D115" s="4"/>
      <c r="E115" s="4"/>
      <c r="F115" s="4"/>
      <c r="G115" s="4"/>
      <c r="H115" s="4"/>
    </row>
    <row r="116" spans="1:8">
      <c r="A116" s="4"/>
      <c r="B116" s="4"/>
      <c r="C116" s="4"/>
      <c r="D116" s="4"/>
      <c r="E116" s="4"/>
      <c r="F116" s="4"/>
      <c r="G116" s="4"/>
      <c r="H116" s="4"/>
    </row>
    <row r="117" spans="1:8">
      <c r="A117" s="4"/>
      <c r="B117" s="4"/>
      <c r="C117" s="4"/>
      <c r="D117" s="4"/>
      <c r="E117" s="4"/>
      <c r="F117" s="4"/>
      <c r="G117" s="4"/>
      <c r="H117" s="4"/>
    </row>
    <row r="118" spans="1:8">
      <c r="A118" s="4"/>
      <c r="B118" s="4"/>
      <c r="C118" s="4"/>
      <c r="D118" s="4"/>
      <c r="E118" s="4"/>
      <c r="F118" s="4"/>
      <c r="G118" s="4"/>
      <c r="H118" s="4"/>
    </row>
    <row r="119" spans="1:8">
      <c r="A119" s="4"/>
      <c r="B119" s="4"/>
      <c r="C119" s="4"/>
      <c r="D119" s="4"/>
      <c r="E119" s="4"/>
      <c r="F119" s="4"/>
      <c r="G119" s="4"/>
      <c r="H119" s="4"/>
    </row>
    <row r="120" spans="1:8">
      <c r="A120" s="4"/>
      <c r="B120" s="4"/>
      <c r="C120" s="4"/>
      <c r="D120" s="4"/>
      <c r="E120" s="4"/>
      <c r="F120" s="4"/>
      <c r="G120" s="4"/>
      <c r="H120" s="4"/>
    </row>
    <row r="121" spans="1:8">
      <c r="A121" s="4"/>
      <c r="B121" s="4"/>
      <c r="C121" s="4"/>
      <c r="D121" s="4"/>
      <c r="E121" s="4"/>
      <c r="F121" s="4"/>
      <c r="G121" s="4"/>
      <c r="H121" s="4"/>
    </row>
    <row r="122" spans="1:8">
      <c r="A122" s="4"/>
      <c r="B122" s="4"/>
      <c r="C122" s="4"/>
      <c r="D122" s="4"/>
      <c r="E122" s="4"/>
      <c r="F122" s="4"/>
      <c r="G122" s="4"/>
      <c r="H122" s="4"/>
    </row>
    <row r="123" spans="1:8">
      <c r="A123" s="4"/>
      <c r="B123" s="4"/>
      <c r="C123" s="4"/>
      <c r="D123" s="4"/>
      <c r="E123" s="4"/>
      <c r="F123" s="4"/>
      <c r="G123" s="4"/>
      <c r="H123" s="4"/>
    </row>
    <row r="124" spans="1:8">
      <c r="A124" s="4"/>
      <c r="B124" s="4"/>
      <c r="C124" s="4"/>
      <c r="D124" s="4"/>
      <c r="E124" s="4"/>
      <c r="F124" s="4"/>
      <c r="G124" s="4"/>
      <c r="H124" s="4"/>
    </row>
    <row r="125" spans="1:8">
      <c r="A125" s="4"/>
      <c r="B125" s="4"/>
      <c r="C125" s="4"/>
      <c r="D125" s="4"/>
      <c r="E125" s="4"/>
      <c r="F125" s="4"/>
      <c r="G125" s="4"/>
      <c r="H125" s="4"/>
    </row>
    <row r="126" spans="1:8">
      <c r="A126" s="4"/>
      <c r="B126" s="4"/>
      <c r="C126" s="4"/>
      <c r="D126" s="4"/>
      <c r="E126" s="4"/>
      <c r="F126" s="4"/>
      <c r="G126" s="4"/>
      <c r="H126" s="4"/>
    </row>
    <row r="127" spans="1:8">
      <c r="A127" s="4"/>
      <c r="B127" s="4"/>
      <c r="C127" s="4"/>
      <c r="D127" s="4"/>
      <c r="E127" s="4"/>
      <c r="F127" s="4"/>
      <c r="G127" s="4"/>
      <c r="H127" s="4"/>
    </row>
    <row r="128" spans="1:8">
      <c r="A128" s="4"/>
      <c r="B128" s="4"/>
      <c r="C128" s="4"/>
      <c r="D128" s="4"/>
      <c r="E128" s="4"/>
      <c r="F128" s="4"/>
      <c r="G128" s="4"/>
      <c r="H128" s="4"/>
    </row>
    <row r="129" spans="1:8">
      <c r="A129" s="4"/>
      <c r="B129" s="4"/>
      <c r="C129" s="4"/>
      <c r="D129" s="4"/>
      <c r="E129" s="4"/>
      <c r="F129" s="4"/>
      <c r="G129" s="4"/>
      <c r="H129" s="4"/>
    </row>
    <row r="130" spans="1:8">
      <c r="A130" s="4"/>
      <c r="B130" s="4"/>
      <c r="C130" s="4"/>
      <c r="D130" s="4"/>
      <c r="E130" s="4"/>
      <c r="F130" s="4"/>
      <c r="G130" s="4"/>
      <c r="H130" s="4"/>
    </row>
    <row r="131" spans="1:8">
      <c r="A131" s="4"/>
      <c r="B131" s="4"/>
      <c r="C131" s="4"/>
      <c r="D131" s="4"/>
      <c r="E131" s="4"/>
      <c r="F131" s="4"/>
      <c r="G131" s="4"/>
      <c r="H131" s="4"/>
    </row>
    <row r="132" spans="1:8">
      <c r="A132" s="4"/>
      <c r="B132" s="4"/>
      <c r="C132" s="4"/>
      <c r="D132" s="4"/>
      <c r="E132" s="4"/>
      <c r="F132" s="4"/>
      <c r="G132" s="4"/>
      <c r="H132" s="4"/>
    </row>
    <row r="133" spans="1:8">
      <c r="A133" s="4"/>
      <c r="B133" s="4"/>
      <c r="C133" s="4"/>
      <c r="D133" s="4"/>
      <c r="E133" s="4"/>
      <c r="F133" s="4"/>
      <c r="G133" s="4"/>
      <c r="H133" s="4"/>
    </row>
    <row r="134" spans="1:8">
      <c r="A134" s="4"/>
      <c r="B134" s="4"/>
      <c r="C134" s="4"/>
      <c r="D134" s="4"/>
      <c r="E134" s="4"/>
      <c r="F134" s="4"/>
      <c r="G134" s="4"/>
      <c r="H134" s="4"/>
    </row>
    <row r="135" spans="1:8">
      <c r="A135" s="4"/>
      <c r="B135" s="4"/>
      <c r="C135" s="4"/>
      <c r="D135" s="4"/>
      <c r="E135" s="4"/>
      <c r="F135" s="4"/>
      <c r="G135" s="4"/>
      <c r="H135" s="4"/>
    </row>
    <row r="136" spans="1:8">
      <c r="A136" s="4"/>
      <c r="B136" s="4"/>
      <c r="C136" s="4"/>
      <c r="D136" s="4"/>
      <c r="E136" s="4"/>
      <c r="F136" s="4"/>
      <c r="G136" s="4"/>
      <c r="H136" s="4"/>
    </row>
    <row r="137" spans="1:8">
      <c r="A137" s="4"/>
      <c r="B137" s="4"/>
      <c r="C137" s="4"/>
      <c r="D137" s="4"/>
      <c r="E137" s="4"/>
      <c r="F137" s="4"/>
      <c r="G137" s="4"/>
      <c r="H137" s="4"/>
    </row>
    <row r="138" spans="1:8">
      <c r="A138" s="4"/>
      <c r="B138" s="4"/>
      <c r="C138" s="4"/>
      <c r="D138" s="4"/>
      <c r="E138" s="4"/>
      <c r="F138" s="4"/>
      <c r="G138" s="4"/>
      <c r="H138" s="4"/>
    </row>
    <row r="139" spans="1:8">
      <c r="A139" s="4"/>
      <c r="B139" s="4"/>
      <c r="C139" s="4"/>
      <c r="D139" s="4"/>
      <c r="E139" s="4"/>
      <c r="F139" s="4"/>
      <c r="G139" s="4"/>
      <c r="H139" s="4"/>
    </row>
    <row r="140" spans="1:8">
      <c r="A140" s="4"/>
      <c r="B140" s="4"/>
      <c r="C140" s="4"/>
      <c r="D140" s="4"/>
      <c r="E140" s="4"/>
      <c r="F140" s="4"/>
      <c r="G140" s="4"/>
      <c r="H140" s="4"/>
    </row>
    <row r="141" spans="1:8">
      <c r="A141" s="4"/>
      <c r="B141" s="4"/>
      <c r="C141" s="4"/>
      <c r="D141" s="4"/>
      <c r="E141" s="4"/>
      <c r="F141" s="4"/>
      <c r="G141" s="4"/>
      <c r="H141" s="4"/>
    </row>
    <row r="142" spans="1:8">
      <c r="A142" s="4"/>
      <c r="B142" s="4"/>
      <c r="C142" s="4"/>
      <c r="D142" s="4"/>
      <c r="E142" s="4"/>
      <c r="F142" s="4"/>
      <c r="G142" s="4"/>
      <c r="H142" s="4"/>
    </row>
    <row r="143" spans="1:8">
      <c r="A143" s="4"/>
      <c r="B143" s="4"/>
      <c r="C143" s="4"/>
      <c r="D143" s="4"/>
      <c r="E143" s="4"/>
      <c r="F143" s="4"/>
      <c r="G143" s="4"/>
      <c r="H143" s="4"/>
    </row>
    <row r="144" spans="1:8">
      <c r="A144" s="4"/>
      <c r="B144" s="4"/>
      <c r="C144" s="4"/>
      <c r="D144" s="4"/>
      <c r="E144" s="4"/>
      <c r="F144" s="4"/>
      <c r="G144" s="4"/>
      <c r="H144" s="4"/>
    </row>
    <row r="145" spans="1:8">
      <c r="A145" s="4"/>
      <c r="B145" s="4"/>
      <c r="C145" s="4"/>
      <c r="D145" s="4"/>
      <c r="E145" s="4"/>
      <c r="F145" s="4"/>
      <c r="G145" s="4"/>
      <c r="H145" s="4"/>
    </row>
    <row r="146" spans="1:8">
      <c r="A146" s="4"/>
      <c r="B146" s="4"/>
      <c r="C146" s="4"/>
      <c r="D146" s="4"/>
      <c r="E146" s="4"/>
      <c r="F146" s="4"/>
      <c r="G146" s="4"/>
      <c r="H146" s="4"/>
    </row>
    <row r="147" spans="1:8">
      <c r="A147" s="4"/>
      <c r="B147" s="4"/>
      <c r="C147" s="4"/>
      <c r="D147" s="4"/>
      <c r="E147" s="4"/>
      <c r="F147" s="4"/>
      <c r="G147" s="4"/>
      <c r="H147" s="4"/>
    </row>
    <row r="148" spans="1:8">
      <c r="A148" s="4"/>
      <c r="B148" s="4"/>
      <c r="C148" s="4"/>
      <c r="D148" s="4"/>
      <c r="E148" s="4"/>
      <c r="F148" s="4"/>
      <c r="G148" s="4"/>
      <c r="H148" s="4"/>
    </row>
    <row r="149" spans="1:8">
      <c r="A149" s="4"/>
      <c r="B149" s="4"/>
      <c r="C149" s="4"/>
      <c r="D149" s="4"/>
      <c r="E149" s="4"/>
      <c r="F149" s="4"/>
      <c r="G149" s="4"/>
      <c r="H149" s="4"/>
    </row>
    <row r="150" spans="1:8">
      <c r="A150" s="4"/>
      <c r="B150" s="4"/>
      <c r="C150" s="4"/>
      <c r="D150" s="4"/>
      <c r="E150" s="4"/>
      <c r="F150" s="4"/>
      <c r="G150" s="4"/>
      <c r="H150" s="4"/>
    </row>
    <row r="151" spans="1:8">
      <c r="A151" s="4"/>
      <c r="B151" s="4"/>
      <c r="C151" s="4"/>
      <c r="D151" s="4"/>
      <c r="E151" s="4"/>
      <c r="F151" s="4"/>
      <c r="G151" s="4"/>
      <c r="H151" s="4"/>
    </row>
    <row r="152" spans="1:8">
      <c r="A152" s="4"/>
      <c r="B152" s="4"/>
      <c r="C152" s="4"/>
      <c r="D152" s="4"/>
      <c r="E152" s="4"/>
      <c r="F152" s="4"/>
      <c r="G152" s="4"/>
      <c r="H152" s="4"/>
    </row>
    <row r="153" spans="1:8">
      <c r="A153" s="4"/>
      <c r="B153" s="4"/>
      <c r="C153" s="4"/>
      <c r="D153" s="4"/>
      <c r="E153" s="4"/>
      <c r="F153" s="4"/>
      <c r="G153" s="4"/>
      <c r="H153" s="4"/>
    </row>
    <row r="154" spans="1:8">
      <c r="A154" s="4"/>
      <c r="B154" s="4"/>
      <c r="C154" s="4"/>
      <c r="D154" s="4"/>
      <c r="E154" s="4"/>
      <c r="F154" s="4"/>
      <c r="G154" s="4"/>
      <c r="H154" s="4"/>
    </row>
    <row r="155" spans="1:8">
      <c r="A155" s="4"/>
      <c r="B155" s="4"/>
      <c r="C155" s="4"/>
      <c r="D155" s="4"/>
      <c r="E155" s="4"/>
      <c r="F155" s="4"/>
      <c r="G155" s="4"/>
      <c r="H155" s="4"/>
    </row>
    <row r="156" spans="1:8">
      <c r="A156" s="4"/>
      <c r="B156" s="4"/>
      <c r="C156" s="4"/>
      <c r="D156" s="4"/>
      <c r="E156" s="4"/>
      <c r="F156" s="4"/>
      <c r="G156" s="4"/>
      <c r="H156" s="4"/>
    </row>
    <row r="157" spans="1:8">
      <c r="A157" s="4"/>
      <c r="B157" s="4"/>
      <c r="C157" s="4"/>
      <c r="D157" s="4"/>
      <c r="E157" s="4"/>
      <c r="F157" s="4"/>
      <c r="G157" s="4"/>
      <c r="H157" s="4"/>
    </row>
    <row r="158" spans="1:8">
      <c r="A158" s="4"/>
      <c r="B158" s="4"/>
      <c r="C158" s="4"/>
      <c r="D158" s="4"/>
      <c r="E158" s="4"/>
      <c r="F158" s="4"/>
      <c r="G158" s="4"/>
      <c r="H158" s="4"/>
    </row>
    <row r="159" spans="1:8">
      <c r="A159" s="4"/>
      <c r="B159" s="4"/>
      <c r="C159" s="4"/>
      <c r="D159" s="4"/>
      <c r="E159" s="4"/>
      <c r="F159" s="4"/>
      <c r="G159" s="4"/>
      <c r="H159" s="4"/>
    </row>
    <row r="160" spans="1:8">
      <c r="A160" s="4"/>
      <c r="B160" s="4"/>
      <c r="C160" s="4"/>
      <c r="D160" s="4"/>
      <c r="E160" s="4"/>
      <c r="F160" s="4"/>
      <c r="G160" s="4"/>
      <c r="H160" s="4"/>
    </row>
    <row r="161" spans="1:8">
      <c r="A161" s="4"/>
      <c r="B161" s="4"/>
      <c r="C161" s="4"/>
      <c r="D161" s="4"/>
      <c r="E161" s="4"/>
      <c r="F161" s="4"/>
      <c r="G161" s="4"/>
      <c r="H161" s="4"/>
    </row>
    <row r="162" spans="1:8">
      <c r="A162" s="4"/>
      <c r="B162" s="4"/>
      <c r="C162" s="4"/>
      <c r="D162" s="4"/>
      <c r="E162" s="4"/>
      <c r="F162" s="4"/>
      <c r="G162" s="4"/>
      <c r="H162" s="4"/>
    </row>
    <row r="163" spans="1:8">
      <c r="A163" s="4"/>
      <c r="B163" s="4"/>
      <c r="C163" s="4"/>
      <c r="D163" s="4"/>
      <c r="E163" s="4"/>
      <c r="F163" s="4"/>
      <c r="G163" s="4"/>
      <c r="H163" s="4"/>
    </row>
    <row r="164" spans="1:8">
      <c r="A164" s="4"/>
      <c r="B164" s="4"/>
      <c r="C164" s="4"/>
      <c r="D164" s="4"/>
      <c r="E164" s="4"/>
      <c r="F164" s="4"/>
      <c r="G164" s="4"/>
      <c r="H164" s="4"/>
    </row>
    <row r="165" spans="1:8">
      <c r="A165" s="4"/>
      <c r="B165" s="4"/>
      <c r="C165" s="4"/>
      <c r="D165" s="4"/>
      <c r="E165" s="4"/>
      <c r="F165" s="4"/>
      <c r="G165" s="4"/>
      <c r="H165" s="4"/>
    </row>
    <row r="166" spans="1:8">
      <c r="A166" s="4"/>
      <c r="B166" s="4"/>
      <c r="C166" s="4"/>
      <c r="D166" s="4"/>
      <c r="E166" s="4"/>
      <c r="F166" s="4"/>
      <c r="G166" s="4"/>
      <c r="H166" s="4"/>
    </row>
    <row r="167" spans="1:8">
      <c r="A167" s="4"/>
      <c r="B167" s="4"/>
      <c r="C167" s="4"/>
      <c r="D167" s="4"/>
      <c r="E167" s="4"/>
      <c r="F167" s="4"/>
      <c r="G167" s="4"/>
      <c r="H167" s="4"/>
    </row>
    <row r="168" spans="1:8">
      <c r="A168" s="4"/>
      <c r="B168" s="4"/>
      <c r="C168" s="4"/>
      <c r="D168" s="4"/>
      <c r="E168" s="4"/>
      <c r="F168" s="4"/>
      <c r="G168" s="4"/>
      <c r="H168" s="4"/>
    </row>
    <row r="169" spans="1:8">
      <c r="A169" s="4"/>
      <c r="B169" s="4"/>
      <c r="C169" s="4"/>
      <c r="D169" s="4"/>
      <c r="E169" s="4"/>
      <c r="F169" s="4"/>
      <c r="G169" s="4"/>
      <c r="H169" s="4"/>
    </row>
    <row r="170" spans="1:8">
      <c r="A170" s="4"/>
      <c r="B170" s="4"/>
      <c r="C170" s="4"/>
      <c r="D170" s="4"/>
      <c r="E170" s="4"/>
      <c r="F170" s="4"/>
      <c r="G170" s="4"/>
      <c r="H170" s="4"/>
    </row>
    <row r="171" spans="1:8">
      <c r="A171" s="4"/>
      <c r="B171" s="4"/>
      <c r="C171" s="4"/>
      <c r="D171" s="4"/>
      <c r="E171" s="4"/>
      <c r="F171" s="4"/>
      <c r="G171" s="4"/>
      <c r="H171" s="4"/>
    </row>
    <row r="172" spans="1:8">
      <c r="A172" s="4"/>
      <c r="B172" s="4"/>
      <c r="C172" s="4"/>
      <c r="D172" s="4"/>
      <c r="E172" s="4"/>
      <c r="F172" s="4"/>
      <c r="G172" s="4"/>
      <c r="H172" s="4"/>
    </row>
    <row r="173" spans="1:8">
      <c r="A173" s="4"/>
      <c r="B173" s="4"/>
      <c r="C173" s="4"/>
      <c r="D173" s="4"/>
      <c r="E173" s="4"/>
      <c r="F173" s="4"/>
      <c r="G173" s="4"/>
      <c r="H173" s="4"/>
    </row>
    <row r="174" spans="1:8">
      <c r="A174" s="4"/>
      <c r="B174" s="4"/>
      <c r="C174" s="4"/>
      <c r="D174" s="4"/>
      <c r="E174" s="4"/>
      <c r="F174" s="4"/>
      <c r="G174" s="4"/>
      <c r="H174" s="4"/>
    </row>
    <row r="175" spans="1:8">
      <c r="A175" s="4"/>
      <c r="B175" s="4"/>
      <c r="C175" s="4"/>
      <c r="D175" s="4"/>
      <c r="E175" s="4"/>
      <c r="F175" s="4"/>
      <c r="G175" s="4"/>
      <c r="H175" s="4"/>
    </row>
    <row r="176" spans="1:8">
      <c r="A176" s="4"/>
      <c r="B176" s="4"/>
      <c r="C176" s="4"/>
      <c r="D176" s="4"/>
      <c r="E176" s="4"/>
      <c r="F176" s="4"/>
      <c r="G176" s="4"/>
      <c r="H176" s="4"/>
    </row>
    <row r="177" spans="1:8">
      <c r="A177" s="4"/>
      <c r="B177" s="4"/>
      <c r="C177" s="4"/>
      <c r="D177" s="4"/>
      <c r="E177" s="4"/>
      <c r="F177" s="4"/>
      <c r="G177" s="4"/>
      <c r="H177" s="4"/>
    </row>
    <row r="178" spans="1:8">
      <c r="A178" s="4"/>
      <c r="B178" s="4"/>
      <c r="C178" s="4"/>
      <c r="D178" s="4"/>
      <c r="E178" s="4"/>
      <c r="F178" s="4"/>
      <c r="G178" s="4"/>
      <c r="H178" s="4"/>
    </row>
    <row r="179" spans="1:8">
      <c r="A179" s="4"/>
      <c r="B179" s="4"/>
      <c r="C179" s="4"/>
      <c r="D179" s="4"/>
      <c r="E179" s="4"/>
      <c r="F179" s="4"/>
      <c r="G179" s="4"/>
      <c r="H179" s="4"/>
    </row>
    <row r="180" spans="1:8">
      <c r="A180" s="4"/>
      <c r="B180" s="4"/>
      <c r="C180" s="4"/>
      <c r="D180" s="4"/>
      <c r="E180" s="4"/>
      <c r="F180" s="4"/>
      <c r="G180" s="4"/>
      <c r="H180" s="4"/>
    </row>
    <row r="181" spans="1:8">
      <c r="A181" s="4"/>
      <c r="B181" s="4"/>
      <c r="C181" s="4"/>
      <c r="D181" s="4"/>
      <c r="E181" s="4"/>
      <c r="F181" s="4"/>
      <c r="G181" s="4"/>
      <c r="H181" s="4"/>
    </row>
    <row r="182" spans="1:8">
      <c r="A182" s="4"/>
      <c r="B182" s="4"/>
      <c r="C182" s="4"/>
      <c r="D182" s="4"/>
      <c r="E182" s="4"/>
      <c r="F182" s="4"/>
      <c r="G182" s="4"/>
      <c r="H182" s="4"/>
    </row>
    <row r="183" spans="1:8">
      <c r="A183" s="4"/>
      <c r="B183" s="4"/>
      <c r="C183" s="4"/>
      <c r="D183" s="4"/>
      <c r="E183" s="4"/>
      <c r="F183" s="4"/>
      <c r="G183" s="4"/>
      <c r="H183" s="4"/>
    </row>
    <row r="184" spans="1:8">
      <c r="A184" s="4"/>
      <c r="B184" s="4"/>
      <c r="C184" s="4"/>
      <c r="D184" s="4"/>
      <c r="E184" s="4"/>
      <c r="F184" s="4"/>
      <c r="G184" s="4"/>
      <c r="H184" s="4"/>
    </row>
    <row r="185" spans="1:8">
      <c r="A185" s="4"/>
      <c r="B185" s="4"/>
      <c r="C185" s="4"/>
      <c r="D185" s="4"/>
      <c r="E185" s="4"/>
      <c r="F185" s="4"/>
      <c r="G185" s="4"/>
      <c r="H185" s="4"/>
    </row>
    <row r="186" spans="1:8">
      <c r="A186" s="4"/>
      <c r="B186" s="4"/>
      <c r="C186" s="4"/>
      <c r="D186" s="4"/>
      <c r="E186" s="4"/>
      <c r="F186" s="4"/>
      <c r="G186" s="4"/>
      <c r="H186" s="4"/>
    </row>
    <row r="187" spans="1:8">
      <c r="A187" s="4"/>
      <c r="B187" s="4"/>
      <c r="C187" s="4"/>
      <c r="D187" s="4"/>
      <c r="E187" s="4"/>
      <c r="F187" s="4"/>
      <c r="G187" s="4"/>
      <c r="H187" s="4"/>
    </row>
    <row r="188" spans="1:8">
      <c r="A188" s="4"/>
      <c r="B188" s="4"/>
      <c r="C188" s="4"/>
      <c r="D188" s="4"/>
      <c r="E188" s="4"/>
      <c r="F188" s="4"/>
      <c r="G188" s="4"/>
      <c r="H188" s="4"/>
    </row>
    <row r="189" spans="1:8">
      <c r="A189" s="4"/>
      <c r="B189" s="4"/>
      <c r="C189" s="4"/>
      <c r="D189" s="4"/>
      <c r="E189" s="4"/>
      <c r="F189" s="4"/>
      <c r="G189" s="4"/>
      <c r="H189" s="4"/>
    </row>
    <row r="190" spans="1:8">
      <c r="A190" s="4"/>
      <c r="B190" s="4"/>
      <c r="C190" s="4"/>
      <c r="D190" s="4"/>
      <c r="E190" s="4"/>
      <c r="F190" s="4"/>
      <c r="G190" s="4"/>
      <c r="H190" s="4"/>
    </row>
    <row r="191" spans="1:8">
      <c r="A191" s="4"/>
      <c r="B191" s="4"/>
      <c r="C191" s="4"/>
      <c r="D191" s="4"/>
      <c r="E191" s="4"/>
      <c r="F191" s="4"/>
      <c r="G191" s="4"/>
      <c r="H191" s="4"/>
    </row>
    <row r="192" spans="1: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  <row r="219" spans="1:8">
      <c r="A219" s="4"/>
      <c r="B219" s="4"/>
      <c r="C219" s="4"/>
      <c r="D219" s="4"/>
      <c r="E219" s="4"/>
      <c r="F219" s="4"/>
      <c r="G219" s="4"/>
      <c r="H219" s="4"/>
    </row>
    <row r="220" spans="1:8">
      <c r="A220" s="4"/>
      <c r="B220" s="4"/>
      <c r="C220" s="4"/>
      <c r="D220" s="4"/>
      <c r="E220" s="4"/>
      <c r="F220" s="4"/>
      <c r="G220" s="4"/>
      <c r="H220" s="4"/>
    </row>
    <row r="221" spans="1:8">
      <c r="A221" s="4"/>
      <c r="B221" s="4"/>
      <c r="C221" s="4"/>
      <c r="D221" s="4"/>
      <c r="E221" s="4"/>
      <c r="F221" s="4"/>
      <c r="G221" s="4"/>
      <c r="H221" s="4"/>
    </row>
    <row r="222" spans="1:8">
      <c r="A222" s="4"/>
      <c r="B222" s="4"/>
      <c r="C222" s="4"/>
      <c r="D222" s="4"/>
      <c r="E222" s="4"/>
      <c r="F222" s="4"/>
      <c r="G222" s="4"/>
      <c r="H222" s="4"/>
    </row>
    <row r="223" spans="1:8">
      <c r="A223" s="4"/>
      <c r="B223" s="4"/>
      <c r="C223" s="4"/>
      <c r="D223" s="4"/>
      <c r="E223" s="4"/>
      <c r="F223" s="4"/>
      <c r="G223" s="4"/>
      <c r="H223" s="4"/>
    </row>
    <row r="224" spans="1:8">
      <c r="A224" s="4"/>
      <c r="B224" s="4"/>
      <c r="C224" s="4"/>
      <c r="D224" s="4"/>
      <c r="E224" s="4"/>
      <c r="F224" s="4"/>
      <c r="G224" s="4"/>
      <c r="H224" s="4"/>
    </row>
    <row r="225" spans="1:8">
      <c r="A225" s="4"/>
      <c r="B225" s="4"/>
      <c r="C225" s="4"/>
      <c r="D225" s="4"/>
      <c r="E225" s="4"/>
      <c r="F225" s="4"/>
      <c r="G225" s="4"/>
      <c r="H225" s="4"/>
    </row>
    <row r="226" spans="1:8">
      <c r="A226" s="4"/>
      <c r="B226" s="4"/>
      <c r="C226" s="4"/>
      <c r="D226" s="4"/>
      <c r="E226" s="4"/>
      <c r="F226" s="4"/>
      <c r="G226" s="4"/>
      <c r="H226" s="4"/>
    </row>
    <row r="227" spans="1:8">
      <c r="A227" s="4"/>
      <c r="B227" s="4"/>
      <c r="C227" s="4"/>
      <c r="D227" s="4"/>
      <c r="E227" s="4"/>
      <c r="F227" s="4"/>
      <c r="G227" s="4"/>
      <c r="H227" s="4"/>
    </row>
    <row r="228" spans="1:8">
      <c r="A228" s="4"/>
      <c r="B228" s="4"/>
      <c r="C228" s="4"/>
      <c r="D228" s="4"/>
      <c r="E228" s="4"/>
      <c r="F228" s="4"/>
      <c r="G228" s="4"/>
      <c r="H228" s="4"/>
    </row>
    <row r="229" spans="1:8">
      <c r="A229" s="4"/>
      <c r="B229" s="4"/>
      <c r="C229" s="4"/>
      <c r="D229" s="4"/>
      <c r="E229" s="4"/>
      <c r="F229" s="4"/>
      <c r="G229" s="4"/>
      <c r="H229" s="4"/>
    </row>
    <row r="230" spans="1:8">
      <c r="A230" s="4"/>
      <c r="B230" s="4"/>
      <c r="C230" s="4"/>
      <c r="D230" s="4"/>
      <c r="E230" s="4"/>
      <c r="F230" s="4"/>
      <c r="G230" s="4"/>
      <c r="H230" s="4"/>
    </row>
    <row r="231" spans="1:8">
      <c r="A231" s="4"/>
      <c r="B231" s="4"/>
      <c r="C231" s="4"/>
      <c r="D231" s="4"/>
      <c r="E231" s="4"/>
      <c r="F231" s="4"/>
      <c r="G231" s="4"/>
      <c r="H231" s="4"/>
    </row>
    <row r="232" spans="1:8">
      <c r="A232" s="4"/>
      <c r="B232" s="4"/>
      <c r="C232" s="4"/>
      <c r="D232" s="4"/>
      <c r="E232" s="4"/>
      <c r="F232" s="4"/>
      <c r="G232" s="4"/>
      <c r="H232" s="4"/>
    </row>
    <row r="233" spans="1:8">
      <c r="A233" s="4"/>
      <c r="B233" s="4"/>
      <c r="C233" s="4"/>
      <c r="D233" s="4"/>
      <c r="E233" s="4"/>
      <c r="F233" s="4"/>
      <c r="G233" s="4"/>
      <c r="H233" s="4"/>
    </row>
    <row r="234" spans="1:8">
      <c r="A234" s="4"/>
      <c r="B234" s="4"/>
      <c r="C234" s="4"/>
      <c r="D234" s="4"/>
      <c r="E234" s="4"/>
      <c r="F234" s="4"/>
      <c r="G234" s="4"/>
      <c r="H234" s="4"/>
    </row>
    <row r="235" spans="1:8">
      <c r="A235" s="4"/>
      <c r="B235" s="4"/>
      <c r="C235" s="4"/>
      <c r="D235" s="4"/>
      <c r="E235" s="4"/>
      <c r="F235" s="4"/>
      <c r="G235" s="4"/>
      <c r="H235" s="4"/>
    </row>
    <row r="236" spans="1:8">
      <c r="A236" s="4"/>
      <c r="B236" s="4"/>
      <c r="C236" s="4"/>
      <c r="D236" s="4"/>
      <c r="E236" s="4"/>
      <c r="F236" s="4"/>
      <c r="G236" s="4"/>
      <c r="H236" s="4"/>
    </row>
    <row r="237" spans="1:8">
      <c r="A237" s="4"/>
      <c r="B237" s="4"/>
      <c r="C237" s="4"/>
      <c r="D237" s="4"/>
      <c r="E237" s="4"/>
      <c r="F237" s="4"/>
      <c r="G237" s="4"/>
      <c r="H237" s="4"/>
    </row>
    <row r="238" spans="1:8">
      <c r="A238" s="4"/>
      <c r="B238" s="4"/>
      <c r="C238" s="4"/>
      <c r="D238" s="4"/>
      <c r="E238" s="4"/>
      <c r="F238" s="4"/>
      <c r="G238" s="4"/>
      <c r="H238" s="4"/>
    </row>
    <row r="239" spans="1:8">
      <c r="A239" s="59"/>
      <c r="B239" s="59"/>
      <c r="C239" s="59"/>
      <c r="D239" s="59"/>
      <c r="E239" s="59"/>
      <c r="F239" s="59"/>
      <c r="G239" s="59"/>
      <c r="H239" s="59"/>
    </row>
    <row r="240" spans="1:8">
      <c r="A240" s="59"/>
      <c r="B240" s="59"/>
      <c r="C240" s="59"/>
      <c r="D240" s="59"/>
      <c r="E240" s="59"/>
      <c r="F240" s="59"/>
      <c r="G240" s="59"/>
      <c r="H240" s="59"/>
    </row>
    <row r="241" spans="1:8">
      <c r="A241" s="59"/>
      <c r="B241" s="59"/>
      <c r="C241" s="59"/>
      <c r="D241" s="59"/>
      <c r="E241" s="59"/>
      <c r="F241" s="59"/>
      <c r="G241" s="59"/>
      <c r="H241" s="59"/>
    </row>
    <row r="242" spans="1:8">
      <c r="A242" s="59"/>
      <c r="B242" s="59"/>
      <c r="C242" s="59"/>
      <c r="D242" s="59"/>
      <c r="E242" s="59"/>
      <c r="F242" s="59"/>
      <c r="G242" s="59"/>
      <c r="H242" s="59"/>
    </row>
    <row r="243" spans="1:8">
      <c r="A243" s="59"/>
      <c r="B243" s="59"/>
      <c r="C243" s="59"/>
      <c r="D243" s="59"/>
      <c r="E243" s="59"/>
      <c r="F243" s="59"/>
      <c r="G243" s="59"/>
      <c r="H243" s="59"/>
    </row>
    <row r="244" spans="1:8">
      <c r="A244" s="59"/>
      <c r="B244" s="59"/>
      <c r="C244" s="59"/>
      <c r="D244" s="59"/>
      <c r="E244" s="59"/>
      <c r="F244" s="59"/>
      <c r="G244" s="59"/>
      <c r="H244" s="59"/>
    </row>
    <row r="245" spans="1:8">
      <c r="A245" s="59"/>
      <c r="B245" s="59"/>
      <c r="C245" s="59"/>
      <c r="D245" s="59"/>
      <c r="E245" s="59"/>
      <c r="F245" s="59"/>
      <c r="G245" s="59"/>
      <c r="H245" s="59"/>
    </row>
    <row r="246" spans="1:8">
      <c r="A246" s="59"/>
      <c r="B246" s="59"/>
      <c r="C246" s="59"/>
      <c r="D246" s="59"/>
      <c r="E246" s="59"/>
      <c r="F246" s="59"/>
      <c r="G246" s="59"/>
      <c r="H246" s="59"/>
    </row>
    <row r="247" spans="1:8">
      <c r="A247" s="59"/>
      <c r="B247" s="59"/>
      <c r="C247" s="59"/>
      <c r="D247" s="59"/>
      <c r="E247" s="59"/>
      <c r="F247" s="59"/>
      <c r="G247" s="59"/>
      <c r="H247" s="59"/>
    </row>
    <row r="248" spans="1:8">
      <c r="A248" s="59"/>
      <c r="B248" s="59"/>
      <c r="C248" s="59"/>
      <c r="D248" s="59"/>
      <c r="E248" s="59"/>
      <c r="F248" s="59"/>
      <c r="G248" s="59"/>
      <c r="H248" s="59"/>
    </row>
    <row r="249" spans="1:8">
      <c r="A249" s="59"/>
      <c r="B249" s="59"/>
      <c r="C249" s="59"/>
      <c r="D249" s="59"/>
      <c r="E249" s="59"/>
      <c r="F249" s="59"/>
      <c r="G249" s="59"/>
      <c r="H249" s="59"/>
    </row>
    <row r="250" spans="1:8">
      <c r="A250" s="59"/>
      <c r="B250" s="59"/>
      <c r="C250" s="59"/>
      <c r="D250" s="59"/>
      <c r="E250" s="59"/>
      <c r="F250" s="59"/>
      <c r="G250" s="59"/>
      <c r="H250" s="59"/>
    </row>
    <row r="251" spans="1:8">
      <c r="A251" s="59"/>
      <c r="B251" s="59"/>
      <c r="C251" s="59"/>
      <c r="D251" s="59"/>
      <c r="E251" s="59"/>
      <c r="F251" s="59"/>
      <c r="G251" s="59"/>
      <c r="H251" s="59"/>
    </row>
    <row r="252" spans="1:8">
      <c r="A252" s="59"/>
      <c r="B252" s="59"/>
      <c r="C252" s="59"/>
      <c r="D252" s="59"/>
      <c r="E252" s="59"/>
      <c r="F252" s="59"/>
      <c r="G252" s="59"/>
      <c r="H252" s="59"/>
    </row>
    <row r="253" spans="1:8">
      <c r="A253" s="59"/>
      <c r="B253" s="59"/>
      <c r="C253" s="59"/>
      <c r="D253" s="59"/>
      <c r="E253" s="59"/>
      <c r="F253" s="59"/>
      <c r="G253" s="59"/>
      <c r="H253" s="59"/>
    </row>
    <row r="254" spans="1:8">
      <c r="A254" s="59"/>
      <c r="B254" s="59"/>
      <c r="C254" s="59"/>
      <c r="D254" s="59"/>
      <c r="E254" s="59"/>
      <c r="F254" s="59"/>
      <c r="G254" s="59"/>
      <c r="H254" s="59"/>
    </row>
    <row r="255" spans="1:8">
      <c r="A255" s="59"/>
      <c r="B255" s="59"/>
      <c r="C255" s="59"/>
      <c r="D255" s="59"/>
      <c r="E255" s="59"/>
      <c r="F255" s="59"/>
      <c r="G255" s="59"/>
      <c r="H255" s="59"/>
    </row>
    <row r="256" spans="1:8">
      <c r="A256" s="59"/>
      <c r="B256" s="59"/>
      <c r="C256" s="59"/>
      <c r="D256" s="59"/>
      <c r="E256" s="59"/>
      <c r="F256" s="59"/>
      <c r="G256" s="59"/>
      <c r="H256" s="59"/>
    </row>
    <row r="257" spans="1:8">
      <c r="A257" s="59"/>
      <c r="B257" s="59"/>
      <c r="C257" s="59"/>
      <c r="D257" s="59"/>
      <c r="E257" s="59"/>
      <c r="F257" s="59"/>
      <c r="G257" s="59"/>
      <c r="H257" s="59"/>
    </row>
    <row r="258" spans="1:8">
      <c r="A258" s="59"/>
      <c r="B258" s="59"/>
      <c r="C258" s="59"/>
      <c r="D258" s="59"/>
      <c r="E258" s="59"/>
      <c r="F258" s="59"/>
      <c r="G258" s="59"/>
      <c r="H258" s="59"/>
    </row>
    <row r="259" spans="1:8">
      <c r="A259" s="59"/>
      <c r="B259" s="59"/>
      <c r="C259" s="59"/>
      <c r="D259" s="59"/>
      <c r="E259" s="59"/>
      <c r="F259" s="59"/>
      <c r="G259" s="59"/>
      <c r="H259" s="59"/>
    </row>
    <row r="260" spans="1:8">
      <c r="A260" s="59"/>
      <c r="B260" s="59"/>
      <c r="C260" s="59"/>
      <c r="D260" s="59"/>
      <c r="E260" s="59"/>
      <c r="F260" s="59"/>
      <c r="G260" s="59"/>
      <c r="H260" s="59"/>
    </row>
    <row r="261" spans="1:8">
      <c r="A261" s="59"/>
      <c r="B261" s="59"/>
      <c r="C261" s="59"/>
      <c r="D261" s="59"/>
      <c r="E261" s="59"/>
      <c r="F261" s="59"/>
      <c r="G261" s="59"/>
      <c r="H261" s="59"/>
    </row>
    <row r="262" spans="1:8">
      <c r="A262" s="59"/>
      <c r="B262" s="59"/>
      <c r="C262" s="59"/>
      <c r="D262" s="59"/>
      <c r="E262" s="59"/>
      <c r="F262" s="59"/>
      <c r="G262" s="59"/>
      <c r="H262" s="59"/>
    </row>
    <row r="263" spans="1:8">
      <c r="A263" s="59"/>
      <c r="B263" s="59"/>
      <c r="C263" s="59"/>
      <c r="D263" s="59"/>
      <c r="E263" s="59"/>
      <c r="F263" s="59"/>
      <c r="G263" s="59"/>
      <c r="H263" s="59"/>
    </row>
    <row r="264" spans="1:8">
      <c r="A264" s="59"/>
      <c r="B264" s="59"/>
      <c r="C264" s="59"/>
      <c r="D264" s="59"/>
      <c r="E264" s="59"/>
      <c r="F264" s="59"/>
      <c r="G264" s="59"/>
      <c r="H264" s="59"/>
    </row>
    <row r="265" spans="1:8">
      <c r="A265" s="59"/>
      <c r="B265" s="59"/>
      <c r="C265" s="59"/>
      <c r="D265" s="59"/>
      <c r="E265" s="59"/>
      <c r="F265" s="59"/>
      <c r="G265" s="59"/>
      <c r="H265" s="59"/>
    </row>
    <row r="266" spans="1:8">
      <c r="A266" s="59"/>
      <c r="B266" s="59"/>
      <c r="C266" s="59"/>
      <c r="D266" s="59"/>
      <c r="E266" s="59"/>
      <c r="F266" s="59"/>
      <c r="G266" s="59"/>
      <c r="H266" s="59"/>
    </row>
    <row r="267" spans="1:8">
      <c r="A267" s="59"/>
      <c r="B267" s="59"/>
      <c r="C267" s="59"/>
      <c r="D267" s="59"/>
      <c r="E267" s="59"/>
      <c r="F267" s="59"/>
      <c r="G267" s="59"/>
      <c r="H267" s="59"/>
    </row>
    <row r="268" spans="1:8">
      <c r="A268" s="59"/>
      <c r="B268" s="59"/>
      <c r="C268" s="59"/>
      <c r="D268" s="59"/>
      <c r="E268" s="59"/>
      <c r="F268" s="59"/>
      <c r="G268" s="59"/>
      <c r="H268" s="59"/>
    </row>
    <row r="269" spans="1:8">
      <c r="A269" s="59"/>
      <c r="B269" s="59"/>
      <c r="C269" s="59"/>
      <c r="D269" s="59"/>
      <c r="E269" s="59"/>
      <c r="F269" s="59"/>
      <c r="G269" s="59"/>
      <c r="H269" s="59"/>
    </row>
    <row r="270" spans="1:8">
      <c r="A270" s="59"/>
      <c r="B270" s="59"/>
      <c r="C270" s="59"/>
      <c r="D270" s="59"/>
      <c r="E270" s="59"/>
      <c r="F270" s="59"/>
      <c r="G270" s="59"/>
      <c r="H270" s="59"/>
    </row>
    <row r="271" spans="1:8">
      <c r="A271" s="59"/>
      <c r="B271" s="59"/>
      <c r="C271" s="59"/>
      <c r="D271" s="59"/>
      <c r="E271" s="59"/>
      <c r="F271" s="59"/>
      <c r="G271" s="59"/>
      <c r="H271" s="59"/>
    </row>
    <row r="272" spans="1:8">
      <c r="A272" s="59"/>
      <c r="B272" s="59"/>
      <c r="C272" s="59"/>
      <c r="D272" s="59"/>
      <c r="E272" s="59"/>
      <c r="F272" s="59"/>
      <c r="G272" s="59"/>
      <c r="H272" s="59"/>
    </row>
    <row r="273" spans="1:8">
      <c r="A273" s="59"/>
      <c r="B273" s="59"/>
      <c r="C273" s="59"/>
      <c r="D273" s="59"/>
      <c r="E273" s="59"/>
      <c r="F273" s="59"/>
      <c r="G273" s="59"/>
      <c r="H273" s="59"/>
    </row>
    <row r="274" spans="1:8">
      <c r="A274" s="59"/>
      <c r="B274" s="59"/>
      <c r="C274" s="59"/>
      <c r="D274" s="59"/>
      <c r="E274" s="59"/>
      <c r="F274" s="59"/>
      <c r="G274" s="59"/>
      <c r="H274" s="59"/>
    </row>
    <row r="275" spans="1:8">
      <c r="A275" s="59"/>
      <c r="B275" s="59"/>
      <c r="C275" s="59"/>
      <c r="D275" s="59"/>
      <c r="E275" s="59"/>
      <c r="F275" s="59"/>
      <c r="G275" s="59"/>
      <c r="H275" s="59"/>
    </row>
    <row r="276" spans="1:8">
      <c r="A276" s="59"/>
      <c r="B276" s="59"/>
      <c r="C276" s="59"/>
      <c r="D276" s="59"/>
      <c r="E276" s="59"/>
      <c r="F276" s="59"/>
      <c r="G276" s="59"/>
      <c r="H276" s="59"/>
    </row>
    <row r="277" spans="1:8">
      <c r="A277" s="59"/>
      <c r="B277" s="59"/>
      <c r="C277" s="59"/>
      <c r="D277" s="59"/>
      <c r="E277" s="59"/>
      <c r="F277" s="59"/>
      <c r="G277" s="59"/>
      <c r="H277" s="59"/>
    </row>
    <row r="278" spans="1:8">
      <c r="A278" s="59"/>
      <c r="B278" s="59"/>
      <c r="C278" s="59"/>
      <c r="D278" s="59"/>
      <c r="E278" s="59"/>
      <c r="F278" s="59"/>
      <c r="G278" s="59"/>
      <c r="H278" s="59"/>
    </row>
    <row r="279" spans="1:8">
      <c r="A279" s="59"/>
      <c r="B279" s="59"/>
      <c r="C279" s="59"/>
      <c r="D279" s="59"/>
      <c r="E279" s="59"/>
      <c r="F279" s="59"/>
      <c r="G279" s="59"/>
      <c r="H279" s="59"/>
    </row>
    <row r="280" spans="1:8">
      <c r="A280" s="59"/>
      <c r="B280" s="59"/>
      <c r="C280" s="59"/>
      <c r="D280" s="59"/>
      <c r="E280" s="59"/>
      <c r="F280" s="59"/>
      <c r="G280" s="59"/>
      <c r="H280" s="59"/>
    </row>
    <row r="281" spans="1:8">
      <c r="A281" s="59"/>
      <c r="B281" s="59"/>
      <c r="C281" s="59"/>
      <c r="D281" s="59"/>
      <c r="E281" s="59"/>
      <c r="F281" s="59"/>
      <c r="G281" s="59"/>
      <c r="H281" s="59"/>
    </row>
    <row r="282" spans="1:8">
      <c r="A282" s="59"/>
      <c r="B282" s="59"/>
      <c r="C282" s="59"/>
      <c r="D282" s="59"/>
      <c r="E282" s="59"/>
      <c r="F282" s="59"/>
      <c r="G282" s="59"/>
      <c r="H282" s="59"/>
    </row>
    <row r="283" spans="1:8">
      <c r="A283" s="59"/>
      <c r="B283" s="59"/>
      <c r="C283" s="59"/>
      <c r="D283" s="59"/>
      <c r="E283" s="59"/>
      <c r="F283" s="59"/>
      <c r="G283" s="59"/>
      <c r="H283" s="59"/>
    </row>
    <row r="284" spans="1:8">
      <c r="A284" s="59"/>
      <c r="B284" s="59"/>
      <c r="C284" s="59"/>
      <c r="D284" s="59"/>
      <c r="E284" s="59"/>
      <c r="F284" s="59"/>
      <c r="G284" s="59"/>
      <c r="H284" s="59"/>
    </row>
    <row r="285" spans="1:8">
      <c r="A285" s="59"/>
      <c r="B285" s="59"/>
      <c r="C285" s="59"/>
      <c r="D285" s="59"/>
      <c r="E285" s="59"/>
      <c r="F285" s="59"/>
      <c r="G285" s="59"/>
      <c r="H285" s="59"/>
    </row>
    <row r="286" spans="1:8">
      <c r="A286" s="59"/>
      <c r="B286" s="59"/>
      <c r="C286" s="59"/>
      <c r="D286" s="59"/>
      <c r="E286" s="59"/>
      <c r="F286" s="59"/>
      <c r="G286" s="59"/>
      <c r="H286" s="59"/>
    </row>
    <row r="287" spans="1:8">
      <c r="A287" s="59"/>
      <c r="B287" s="59"/>
      <c r="C287" s="59"/>
      <c r="D287" s="59"/>
      <c r="E287" s="59"/>
      <c r="F287" s="59"/>
      <c r="G287" s="59"/>
      <c r="H287" s="59"/>
    </row>
    <row r="288" spans="1:8">
      <c r="A288" s="59"/>
      <c r="B288" s="59"/>
      <c r="C288" s="59"/>
      <c r="D288" s="59"/>
      <c r="E288" s="59"/>
      <c r="F288" s="59"/>
      <c r="G288" s="59"/>
      <c r="H288" s="59"/>
    </row>
    <row r="289" spans="1:8">
      <c r="A289" s="59"/>
      <c r="B289" s="59"/>
      <c r="C289" s="59"/>
      <c r="D289" s="59"/>
      <c r="E289" s="59"/>
      <c r="F289" s="59"/>
      <c r="G289" s="59"/>
      <c r="H289" s="59"/>
    </row>
    <row r="290" spans="1:8">
      <c r="A290" s="59"/>
      <c r="B290" s="59"/>
      <c r="C290" s="59"/>
      <c r="D290" s="59"/>
      <c r="E290" s="59"/>
      <c r="F290" s="59"/>
      <c r="G290" s="59"/>
      <c r="H290" s="59"/>
    </row>
    <row r="291" spans="1:8">
      <c r="A291" s="59"/>
      <c r="B291" s="59"/>
      <c r="C291" s="59"/>
      <c r="D291" s="59"/>
      <c r="E291" s="59"/>
      <c r="F291" s="59"/>
      <c r="G291" s="59"/>
      <c r="H291" s="59"/>
    </row>
    <row r="292" spans="1:8">
      <c r="A292" s="59"/>
      <c r="B292" s="59"/>
      <c r="C292" s="59"/>
      <c r="D292" s="59"/>
      <c r="E292" s="59"/>
      <c r="F292" s="59"/>
      <c r="G292" s="59"/>
      <c r="H292" s="59"/>
    </row>
    <row r="293" spans="1:8">
      <c r="A293" s="59"/>
      <c r="B293" s="59"/>
      <c r="C293" s="59"/>
      <c r="D293" s="59"/>
      <c r="E293" s="59"/>
      <c r="F293" s="59"/>
      <c r="G293" s="59"/>
      <c r="H293" s="59"/>
    </row>
    <row r="294" spans="1:8">
      <c r="A294" s="59"/>
      <c r="B294" s="59"/>
      <c r="C294" s="59"/>
      <c r="D294" s="59"/>
      <c r="E294" s="59"/>
      <c r="F294" s="59"/>
      <c r="G294" s="59"/>
      <c r="H294" s="59"/>
    </row>
    <row r="295" spans="1:8">
      <c r="A295" s="59"/>
      <c r="B295" s="59"/>
      <c r="C295" s="59"/>
      <c r="D295" s="59"/>
      <c r="E295" s="59"/>
      <c r="F295" s="59"/>
      <c r="G295" s="59"/>
      <c r="H295" s="59"/>
    </row>
    <row r="296" spans="1:8">
      <c r="A296" s="59"/>
      <c r="B296" s="59"/>
      <c r="C296" s="59"/>
      <c r="D296" s="59"/>
      <c r="E296" s="59"/>
      <c r="F296" s="59"/>
      <c r="G296" s="59"/>
      <c r="H296" s="59"/>
    </row>
    <row r="297" spans="1:8">
      <c r="A297" s="59"/>
      <c r="B297" s="59"/>
      <c r="C297" s="59"/>
      <c r="D297" s="59"/>
      <c r="E297" s="59"/>
      <c r="F297" s="59"/>
      <c r="G297" s="59"/>
      <c r="H297" s="59"/>
    </row>
    <row r="298" spans="1:8">
      <c r="A298" s="59"/>
      <c r="B298" s="59"/>
      <c r="C298" s="59"/>
      <c r="D298" s="59"/>
      <c r="E298" s="59"/>
      <c r="F298" s="59"/>
      <c r="G298" s="59"/>
      <c r="H298" s="59"/>
    </row>
    <row r="299" spans="1:8">
      <c r="A299" s="59"/>
      <c r="B299" s="59"/>
      <c r="C299" s="59"/>
      <c r="D299" s="59"/>
      <c r="E299" s="59"/>
      <c r="F299" s="59"/>
      <c r="G299" s="59"/>
      <c r="H299" s="59"/>
    </row>
    <row r="300" spans="1:8">
      <c r="A300" s="59"/>
      <c r="B300" s="59"/>
      <c r="C300" s="59"/>
      <c r="D300" s="59"/>
      <c r="E300" s="59"/>
      <c r="F300" s="59"/>
      <c r="G300" s="59"/>
      <c r="H300" s="59"/>
    </row>
    <row r="301" spans="1:8">
      <c r="A301" s="59"/>
      <c r="B301" s="59"/>
      <c r="C301" s="59"/>
      <c r="D301" s="59"/>
      <c r="E301" s="59"/>
      <c r="F301" s="59"/>
      <c r="G301" s="59"/>
      <c r="H301" s="59"/>
    </row>
    <row r="302" spans="1:8">
      <c r="A302" s="59"/>
      <c r="B302" s="59"/>
      <c r="C302" s="59"/>
      <c r="D302" s="59"/>
      <c r="E302" s="59"/>
      <c r="F302" s="59"/>
      <c r="G302" s="59"/>
      <c r="H302" s="59"/>
    </row>
    <row r="303" spans="1:8">
      <c r="A303" s="59"/>
      <c r="B303" s="59"/>
      <c r="C303" s="59"/>
      <c r="D303" s="59"/>
      <c r="E303" s="59"/>
      <c r="F303" s="59"/>
      <c r="G303" s="59"/>
      <c r="H303" s="59"/>
    </row>
    <row r="304" spans="1:8">
      <c r="A304" s="59"/>
      <c r="B304" s="59"/>
      <c r="C304" s="59"/>
      <c r="D304" s="59"/>
      <c r="E304" s="59"/>
      <c r="F304" s="59"/>
      <c r="G304" s="59"/>
      <c r="H304" s="59"/>
    </row>
    <row r="305" spans="1:8">
      <c r="A305" s="59"/>
      <c r="B305" s="59"/>
      <c r="C305" s="59"/>
      <c r="D305" s="59"/>
      <c r="E305" s="59"/>
      <c r="F305" s="59"/>
      <c r="G305" s="59"/>
      <c r="H305" s="59"/>
    </row>
    <row r="306" spans="1:8">
      <c r="A306" s="59"/>
      <c r="B306" s="59"/>
      <c r="C306" s="59"/>
      <c r="D306" s="59"/>
      <c r="E306" s="59"/>
      <c r="F306" s="59"/>
      <c r="G306" s="59"/>
      <c r="H306" s="59"/>
    </row>
    <row r="307" spans="1:8">
      <c r="A307" s="59"/>
      <c r="B307" s="59"/>
      <c r="C307" s="59"/>
      <c r="D307" s="59"/>
      <c r="E307" s="59"/>
      <c r="F307" s="59"/>
      <c r="G307" s="59"/>
      <c r="H307" s="59"/>
    </row>
    <row r="308" spans="1:8">
      <c r="A308" s="59"/>
      <c r="B308" s="59"/>
      <c r="C308" s="59"/>
      <c r="D308" s="59"/>
      <c r="E308" s="59"/>
      <c r="F308" s="59"/>
      <c r="G308" s="59"/>
      <c r="H308" s="59"/>
    </row>
    <row r="309" spans="1:8">
      <c r="A309" s="59"/>
      <c r="B309" s="59"/>
      <c r="C309" s="59"/>
      <c r="D309" s="59"/>
      <c r="E309" s="59"/>
      <c r="F309" s="59"/>
      <c r="G309" s="59"/>
      <c r="H309" s="59"/>
    </row>
    <row r="310" spans="1:8">
      <c r="A310" s="59"/>
      <c r="B310" s="59"/>
      <c r="C310" s="59"/>
      <c r="D310" s="59"/>
      <c r="E310" s="59"/>
      <c r="F310" s="59"/>
      <c r="G310" s="59"/>
      <c r="H310" s="59"/>
    </row>
    <row r="311" spans="1:8">
      <c r="A311" s="59"/>
      <c r="B311" s="59"/>
      <c r="C311" s="59"/>
      <c r="D311" s="59"/>
      <c r="E311" s="59"/>
      <c r="F311" s="59"/>
      <c r="G311" s="59"/>
      <c r="H311" s="59"/>
    </row>
    <row r="312" spans="1:8">
      <c r="A312" s="59"/>
      <c r="B312" s="59"/>
      <c r="C312" s="59"/>
      <c r="D312" s="59"/>
      <c r="E312" s="59"/>
      <c r="F312" s="59"/>
      <c r="G312" s="59"/>
      <c r="H312" s="59"/>
    </row>
    <row r="313" spans="1:8">
      <c r="A313" s="59"/>
      <c r="B313" s="59"/>
      <c r="C313" s="59"/>
      <c r="D313" s="59"/>
      <c r="E313" s="59"/>
      <c r="F313" s="59"/>
      <c r="G313" s="59"/>
      <c r="H313" s="59"/>
    </row>
    <row r="314" spans="1:8">
      <c r="A314" s="59"/>
      <c r="B314" s="59"/>
      <c r="C314" s="59"/>
      <c r="D314" s="59"/>
      <c r="E314" s="59"/>
      <c r="F314" s="59"/>
      <c r="G314" s="59"/>
      <c r="H314" s="59"/>
    </row>
    <row r="315" spans="1:8">
      <c r="A315" s="59"/>
      <c r="B315" s="59"/>
      <c r="C315" s="59"/>
      <c r="D315" s="59"/>
      <c r="E315" s="59"/>
      <c r="F315" s="59"/>
      <c r="G315" s="59"/>
      <c r="H315" s="59"/>
    </row>
    <row r="316" spans="1:8">
      <c r="A316" s="59"/>
      <c r="B316" s="59"/>
      <c r="C316" s="59"/>
      <c r="D316" s="59"/>
      <c r="E316" s="59"/>
      <c r="F316" s="59"/>
      <c r="G316" s="59"/>
      <c r="H316" s="59"/>
    </row>
    <row r="317" spans="1:8">
      <c r="A317" s="59"/>
      <c r="B317" s="59"/>
      <c r="C317" s="59"/>
      <c r="D317" s="59"/>
      <c r="E317" s="59"/>
      <c r="F317" s="59"/>
      <c r="G317" s="59"/>
      <c r="H317" s="59"/>
    </row>
    <row r="318" spans="1:8">
      <c r="A318" s="59"/>
      <c r="B318" s="59"/>
      <c r="C318" s="59"/>
      <c r="D318" s="59"/>
      <c r="E318" s="59"/>
      <c r="F318" s="59"/>
      <c r="G318" s="59"/>
      <c r="H318" s="59"/>
    </row>
    <row r="319" spans="1:8">
      <c r="A319" s="59"/>
      <c r="B319" s="59"/>
      <c r="C319" s="59"/>
      <c r="D319" s="59"/>
      <c r="E319" s="59"/>
      <c r="F319" s="59"/>
      <c r="G319" s="59"/>
      <c r="H319" s="59"/>
    </row>
    <row r="320" spans="1:8">
      <c r="A320" s="59"/>
      <c r="B320" s="59"/>
      <c r="C320" s="59"/>
      <c r="D320" s="59"/>
      <c r="E320" s="59"/>
      <c r="F320" s="59"/>
      <c r="G320" s="59"/>
      <c r="H320" s="59"/>
    </row>
    <row r="321" spans="1:8">
      <c r="A321" s="59"/>
      <c r="B321" s="59"/>
      <c r="C321" s="59"/>
      <c r="D321" s="59"/>
      <c r="E321" s="59"/>
      <c r="F321" s="59"/>
      <c r="G321" s="59"/>
      <c r="H321" s="59"/>
    </row>
    <row r="322" spans="1:8">
      <c r="A322" s="59"/>
      <c r="B322" s="59"/>
      <c r="C322" s="59"/>
      <c r="D322" s="59"/>
      <c r="E322" s="59"/>
      <c r="F322" s="59"/>
      <c r="G322" s="59"/>
      <c r="H322" s="59"/>
    </row>
    <row r="323" spans="1:8">
      <c r="A323" s="59"/>
      <c r="B323" s="59"/>
      <c r="C323" s="59"/>
      <c r="D323" s="59"/>
      <c r="E323" s="59"/>
      <c r="F323" s="59"/>
      <c r="G323" s="59"/>
      <c r="H323" s="59"/>
    </row>
    <row r="324" spans="1:8">
      <c r="A324" s="59"/>
      <c r="B324" s="59"/>
      <c r="C324" s="59"/>
      <c r="D324" s="59"/>
      <c r="E324" s="59"/>
      <c r="F324" s="59"/>
      <c r="G324" s="59"/>
      <c r="H324" s="59"/>
    </row>
    <row r="325" spans="1:8">
      <c r="A325" s="59"/>
      <c r="B325" s="59"/>
      <c r="C325" s="59"/>
      <c r="D325" s="59"/>
      <c r="E325" s="59"/>
      <c r="F325" s="59"/>
      <c r="G325" s="59"/>
      <c r="H325" s="59"/>
    </row>
    <row r="326" spans="1:8">
      <c r="A326" s="59"/>
      <c r="B326" s="59"/>
      <c r="C326" s="59"/>
      <c r="D326" s="59"/>
      <c r="E326" s="59"/>
      <c r="F326" s="59"/>
      <c r="G326" s="59"/>
      <c r="H326" s="59"/>
    </row>
    <row r="327" spans="1:8">
      <c r="A327" s="59"/>
      <c r="B327" s="59"/>
      <c r="C327" s="59"/>
      <c r="D327" s="59"/>
      <c r="E327" s="59"/>
      <c r="F327" s="59"/>
      <c r="G327" s="59"/>
      <c r="H327" s="59"/>
    </row>
    <row r="328" spans="1:8">
      <c r="A328" s="59"/>
      <c r="B328" s="59"/>
      <c r="C328" s="59"/>
      <c r="D328" s="59"/>
      <c r="E328" s="59"/>
      <c r="F328" s="59"/>
      <c r="G328" s="59"/>
      <c r="H328" s="59"/>
    </row>
    <row r="329" spans="1:8">
      <c r="A329" s="59"/>
      <c r="B329" s="59"/>
      <c r="C329" s="59"/>
      <c r="D329" s="59"/>
      <c r="E329" s="59"/>
      <c r="F329" s="59"/>
      <c r="G329" s="59"/>
      <c r="H329" s="59"/>
    </row>
    <row r="330" spans="1:8">
      <c r="A330" s="59"/>
      <c r="B330" s="59"/>
      <c r="C330" s="59"/>
      <c r="D330" s="59"/>
      <c r="E330" s="59"/>
      <c r="F330" s="59"/>
      <c r="G330" s="59"/>
      <c r="H330" s="59"/>
    </row>
    <row r="331" spans="1:8">
      <c r="A331" s="59"/>
      <c r="B331" s="59"/>
      <c r="C331" s="59"/>
      <c r="D331" s="59"/>
      <c r="E331" s="59"/>
      <c r="F331" s="59"/>
      <c r="G331" s="59"/>
      <c r="H331" s="59"/>
    </row>
    <row r="332" spans="1:8">
      <c r="A332" s="59"/>
      <c r="B332" s="59"/>
      <c r="C332" s="59"/>
      <c r="D332" s="59"/>
      <c r="E332" s="59"/>
      <c r="F332" s="59"/>
      <c r="G332" s="59"/>
      <c r="H332" s="59"/>
    </row>
    <row r="333" spans="1:8">
      <c r="A333" s="59"/>
      <c r="B333" s="59"/>
      <c r="C333" s="59"/>
      <c r="D333" s="59"/>
      <c r="E333" s="59"/>
      <c r="F333" s="59"/>
      <c r="G333" s="59"/>
      <c r="H333" s="59"/>
    </row>
    <row r="334" spans="1:8">
      <c r="A334" s="59"/>
      <c r="B334" s="59"/>
      <c r="C334" s="59"/>
      <c r="D334" s="59"/>
      <c r="E334" s="59"/>
      <c r="F334" s="59"/>
      <c r="G334" s="59"/>
      <c r="H334" s="59"/>
    </row>
    <row r="335" spans="1:8">
      <c r="A335" s="59"/>
      <c r="B335" s="59"/>
      <c r="C335" s="59"/>
      <c r="D335" s="59"/>
      <c r="E335" s="59"/>
      <c r="F335" s="59"/>
      <c r="G335" s="59"/>
      <c r="H335" s="59"/>
    </row>
    <row r="336" spans="1:8">
      <c r="A336" s="59"/>
      <c r="B336" s="59"/>
      <c r="C336" s="59"/>
      <c r="D336" s="59"/>
      <c r="E336" s="59"/>
      <c r="F336" s="59"/>
      <c r="G336" s="59"/>
      <c r="H336" s="59"/>
    </row>
    <row r="337" spans="1:8">
      <c r="A337" s="59"/>
      <c r="B337" s="59"/>
      <c r="C337" s="59"/>
      <c r="D337" s="59"/>
      <c r="E337" s="59"/>
      <c r="F337" s="59"/>
      <c r="G337" s="59"/>
      <c r="H337" s="59"/>
    </row>
    <row r="338" spans="1:8">
      <c r="A338" s="59"/>
      <c r="B338" s="59"/>
      <c r="C338" s="59"/>
      <c r="D338" s="59"/>
      <c r="E338" s="59"/>
      <c r="F338" s="59"/>
      <c r="G338" s="59"/>
      <c r="H338" s="59"/>
    </row>
    <row r="339" spans="1:8">
      <c r="A339" s="59"/>
      <c r="B339" s="59"/>
      <c r="C339" s="59"/>
      <c r="D339" s="59"/>
      <c r="E339" s="59"/>
      <c r="F339" s="59"/>
      <c r="G339" s="59"/>
      <c r="H339" s="59"/>
    </row>
    <row r="340" spans="1:8">
      <c r="A340" s="59"/>
      <c r="B340" s="59"/>
      <c r="C340" s="59"/>
      <c r="D340" s="59"/>
      <c r="E340" s="59"/>
      <c r="F340" s="59"/>
      <c r="G340" s="59"/>
      <c r="H340" s="59"/>
    </row>
    <row r="341" spans="1:8">
      <c r="A341" s="59"/>
      <c r="B341" s="59"/>
      <c r="C341" s="59"/>
      <c r="D341" s="59"/>
      <c r="E341" s="59"/>
      <c r="F341" s="59"/>
      <c r="G341" s="59"/>
      <c r="H341" s="59"/>
    </row>
    <row r="342" spans="1:8">
      <c r="A342" s="59"/>
      <c r="B342" s="59"/>
      <c r="C342" s="59"/>
      <c r="D342" s="59"/>
      <c r="E342" s="59"/>
      <c r="F342" s="59"/>
      <c r="G342" s="59"/>
      <c r="H342" s="59"/>
    </row>
    <row r="343" spans="1:8">
      <c r="A343" s="59"/>
      <c r="B343" s="59"/>
      <c r="C343" s="59"/>
      <c r="D343" s="59"/>
      <c r="E343" s="59"/>
      <c r="F343" s="59"/>
      <c r="G343" s="59"/>
      <c r="H343" s="59"/>
    </row>
    <row r="344" spans="1:8">
      <c r="A344" s="59"/>
      <c r="B344" s="59"/>
      <c r="C344" s="59"/>
      <c r="D344" s="59"/>
      <c r="E344" s="59"/>
      <c r="F344" s="59"/>
      <c r="G344" s="59"/>
      <c r="H344" s="59"/>
    </row>
    <row r="345" spans="1:8">
      <c r="A345" s="59"/>
      <c r="B345" s="59"/>
      <c r="C345" s="59"/>
      <c r="D345" s="59"/>
      <c r="E345" s="59"/>
      <c r="F345" s="59"/>
      <c r="G345" s="59"/>
      <c r="H345" s="59"/>
    </row>
    <row r="346" spans="1:8">
      <c r="A346" s="59"/>
      <c r="B346" s="59"/>
      <c r="C346" s="59"/>
      <c r="D346" s="59"/>
      <c r="E346" s="59"/>
      <c r="F346" s="59"/>
      <c r="G346" s="59"/>
      <c r="H346" s="59"/>
    </row>
    <row r="347" spans="1:8">
      <c r="A347" s="59"/>
      <c r="B347" s="59"/>
      <c r="C347" s="59"/>
      <c r="D347" s="59"/>
      <c r="E347" s="59"/>
      <c r="F347" s="59"/>
      <c r="G347" s="59"/>
      <c r="H347" s="59"/>
    </row>
    <row r="348" spans="1:8">
      <c r="A348" s="59"/>
      <c r="B348" s="59"/>
      <c r="C348" s="59"/>
      <c r="D348" s="59"/>
      <c r="E348" s="59"/>
      <c r="F348" s="59"/>
      <c r="G348" s="59"/>
      <c r="H348" s="59"/>
    </row>
    <row r="349" spans="1:8">
      <c r="A349" s="59"/>
      <c r="B349" s="59"/>
      <c r="C349" s="59"/>
      <c r="D349" s="59"/>
      <c r="E349" s="59"/>
      <c r="F349" s="59"/>
      <c r="G349" s="59"/>
      <c r="H349" s="59"/>
    </row>
    <row r="350" spans="1:8">
      <c r="A350" s="59"/>
      <c r="B350" s="59"/>
      <c r="C350" s="59"/>
      <c r="D350" s="59"/>
      <c r="E350" s="59"/>
      <c r="F350" s="59"/>
      <c r="G350" s="59"/>
      <c r="H350" s="59"/>
    </row>
    <row r="351" spans="1:8">
      <c r="A351" s="59"/>
      <c r="B351" s="59"/>
      <c r="C351" s="59"/>
      <c r="D351" s="59"/>
      <c r="E351" s="59"/>
      <c r="F351" s="59"/>
      <c r="G351" s="59"/>
      <c r="H351" s="59"/>
    </row>
    <row r="352" spans="1:8">
      <c r="A352" s="59"/>
      <c r="B352" s="59"/>
      <c r="C352" s="59"/>
      <c r="D352" s="59"/>
      <c r="E352" s="59"/>
      <c r="F352" s="59"/>
      <c r="G352" s="59"/>
      <c r="H352" s="59"/>
    </row>
    <row r="353" spans="1:8">
      <c r="A353" s="59"/>
      <c r="B353" s="59"/>
      <c r="C353" s="59"/>
      <c r="D353" s="59"/>
      <c r="E353" s="59"/>
      <c r="F353" s="59"/>
      <c r="G353" s="59"/>
      <c r="H353" s="59"/>
    </row>
    <row r="354" spans="1:8">
      <c r="A354" s="59"/>
      <c r="B354" s="59"/>
      <c r="C354" s="59"/>
      <c r="D354" s="59"/>
      <c r="E354" s="59"/>
      <c r="F354" s="59"/>
      <c r="G354" s="59"/>
      <c r="H354" s="59"/>
    </row>
    <row r="355" spans="1:8">
      <c r="A355" s="59"/>
      <c r="B355" s="59"/>
      <c r="C355" s="59"/>
      <c r="D355" s="59"/>
      <c r="E355" s="59"/>
      <c r="F355" s="59"/>
      <c r="G355" s="59"/>
      <c r="H355" s="59"/>
    </row>
    <row r="356" spans="1:8">
      <c r="A356" s="59"/>
      <c r="B356" s="59"/>
      <c r="C356" s="59"/>
      <c r="D356" s="59"/>
      <c r="E356" s="59"/>
      <c r="F356" s="59"/>
      <c r="G356" s="59"/>
      <c r="H356" s="59"/>
    </row>
    <row r="357" spans="1:8">
      <c r="A357" s="59"/>
      <c r="B357" s="59"/>
      <c r="C357" s="59"/>
      <c r="D357" s="59"/>
      <c r="E357" s="59"/>
      <c r="F357" s="59"/>
      <c r="G357" s="59"/>
      <c r="H357" s="59"/>
    </row>
    <row r="358" spans="1:8">
      <c r="A358" s="59"/>
      <c r="B358" s="59"/>
      <c r="C358" s="59"/>
      <c r="D358" s="59"/>
      <c r="E358" s="59"/>
      <c r="F358" s="59"/>
      <c r="G358" s="59"/>
      <c r="H358" s="59"/>
    </row>
    <row r="359" spans="1:8">
      <c r="A359" s="59"/>
      <c r="B359" s="59"/>
      <c r="C359" s="59"/>
      <c r="D359" s="59"/>
      <c r="E359" s="59"/>
      <c r="F359" s="59"/>
      <c r="G359" s="59"/>
      <c r="H359" s="59"/>
    </row>
    <row r="360" spans="1:8">
      <c r="A360" s="59"/>
      <c r="B360" s="59"/>
      <c r="C360" s="59"/>
      <c r="D360" s="59"/>
      <c r="E360" s="59"/>
      <c r="F360" s="59"/>
      <c r="G360" s="59"/>
      <c r="H360" s="59"/>
    </row>
  </sheetData>
  <mergeCells count="29">
    <mergeCell ref="A3:K3"/>
    <mergeCell ref="A4:K4"/>
    <mergeCell ref="J7:K7"/>
    <mergeCell ref="L7:M7"/>
    <mergeCell ref="N19:S19"/>
    <mergeCell ref="N20:S20"/>
    <mergeCell ref="Q21:R21"/>
    <mergeCell ref="Q22:R22"/>
    <mergeCell ref="Q24:R24"/>
    <mergeCell ref="Q25:R25"/>
    <mergeCell ref="Q26:R26"/>
    <mergeCell ref="Q27:R27"/>
    <mergeCell ref="Q29:R29"/>
    <mergeCell ref="D45:E45"/>
    <mergeCell ref="F45:G45"/>
    <mergeCell ref="H45:I45"/>
    <mergeCell ref="J45:K45"/>
    <mergeCell ref="L45:M45"/>
    <mergeCell ref="N45:O45"/>
    <mergeCell ref="D46:E46"/>
    <mergeCell ref="F46:G46"/>
    <mergeCell ref="H46:I46"/>
    <mergeCell ref="J46:K46"/>
    <mergeCell ref="L46:M46"/>
    <mergeCell ref="N46:O46"/>
    <mergeCell ref="C45:C46"/>
    <mergeCell ref="G7:G10"/>
    <mergeCell ref="M21:M22"/>
    <mergeCell ref="P45:P46"/>
  </mergeCells>
  <printOptions horizontalCentered="1"/>
  <pageMargins left="0.196850393700787" right="0.196850393700787" top="0.590551181102362" bottom="0.393700787401575" header="0.196850393700787" footer="0.196850393700787"/>
  <pageSetup paperSize="9" scale="84" firstPageNumber="171" orientation="portrait" useFirstPageNumber="1"/>
  <headerFooter>
    <oddHeader>&amp;L&amp;"Times New Roman,Normal"&amp;9Formation professionnelle&amp;R&amp;"Times New Roman,Normal"&amp;9التكوين المهني</oddHeader>
    <oddFooter>&amp;C&amp;"Times New Roman,Normal"&amp;8&amp;P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liste</vt:lpstr>
      <vt:lpstr>formation professionnelle</vt:lpstr>
      <vt:lpstr>graphe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MAOUKIL HASSAN</dc:creator>
  <cp:lastModifiedBy>Fadoua ALAOUI AMINE</cp:lastModifiedBy>
  <dcterms:created xsi:type="dcterms:W3CDTF">2008-10-10T08:56:00Z</dcterms:created>
  <cp:lastPrinted>2026-06-15T11:59:00Z</cp:lastPrinted>
  <dcterms:modified xsi:type="dcterms:W3CDTF">2026-07-20T11:56:04Z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212A872517AB44948065397707822A0A_13</vt:lpwstr>
  </property>
  <property fmtid="{D5CDD505-2E9C-101B-9397-08002B2CF9AE}" pid="3" name="KSOProductBuildVer">
    <vt:lpwstr>1036-12.2.0.23196</vt:lpwstr>
  </property>
</Properties>
</file>